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Dashboard" sheetId="2" state="visible" r:id="rId4"/>
    <sheet name="Register" sheetId="3" state="visible" r:id="rId5"/>
    <sheet name="Intervals" sheetId="4" state="visible" r:id="rId6"/>
  </sheets>
  <definedNames>
    <definedName function="false" hidden="false" localSheetId="2" name="_xlnm.Print_Area" vbProcedure="false">Register!$A$1:$R$55</definedName>
    <definedName function="false" hidden="false" localSheetId="2" name="_xlnm.Print_Titles" vbProcedure="false">Register!$5:$5</definedName>
    <definedName function="false" hidden="true" localSheetId="2" name="_xlnm._FilterDatabase" vbProcedure="false">Register!$A$5:$R$255</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I5" authorId="0">
      <text>
        <r>
          <rPr>
            <sz val="10"/>
            <rFont val="Arial"/>
            <family val="2"/>
          </rPr>
          <t xml:space="preserve">Only if a competent person has drawn up a written scheme of examination with its own interval. Leave blank to use the LOLER default.</t>
        </r>
      </text>
    </comment>
    <comment ref="J5" authorId="0">
      <text>
        <r>
          <rPr>
            <sz val="10"/>
            <rFont val="Arial"/>
            <family val="2"/>
          </rPr>
          <t xml:space="preserve">The date of the examination itself, from the report. Not the date the report arrived and not a service visit.</t>
        </r>
      </text>
    </comment>
  </commentList>
</comments>
</file>

<file path=xl/sharedStrings.xml><?xml version="1.0" encoding="utf-8"?>
<sst xmlns="http://schemas.openxmlformats.org/spreadsheetml/2006/main" count="100" uniqueCount="96">
  <si>
    <t xml:space="preserve">LOLER Equipment Register</t>
  </si>
  <si>
    <t xml:space="preserve">A free template for tracking statutory thorough examination dates under LOLER 1998.</t>
  </si>
  <si>
    <t xml:space="preserve">How to use it</t>
  </si>
  <si>
    <t xml:space="preserve">1.  Go to the Register tab. Row 6 is a worked example — overwrite it or delete it before you start.</t>
  </si>
  <si>
    <t xml:space="preserve">2.  Fill in the pale yellow columns: what the equipment is, where it is, its type, and the date of its last thorough examination.</t>
  </si>
  <si>
    <t xml:space="preserve">3.  Choose the equipment type from the drop-down. The statutory interval, next due date and status are worked out for you in the grey columns.</t>
  </si>
  <si>
    <t xml:space="preserve">4.  If a competent person has written you an examination scheme with its own interval, enter it in column I. It overrides the default.</t>
  </si>
  <si>
    <t xml:space="preserve">5.  Check the Dashboard tab for what is overdue or coming due. It updates every time the file is opened.</t>
  </si>
  <si>
    <t xml:space="preserve">What the colours mean</t>
  </si>
  <si>
    <t xml:space="preserve">Pale yellow — you fill these in.        Grey — calculated, do not overwrite.</t>
  </si>
  <si>
    <t xml:space="preserve">Status:  red = overdue,  amber = due within 30 days,  green = in date.</t>
  </si>
  <si>
    <t xml:space="preserve">Worth knowing</t>
  </si>
  <si>
    <t xml:space="preserve">•  Six months for anything that lifts people and for all lifting accessories; twelve months for goods-only equipment (LOLER Regulation 9(3)), though HSE recommends six for vehicle lifts.</t>
  </si>
  <si>
    <t xml:space="preserve">•  These are maximum intervals. A written scheme of examination drawn up by a competent person replaces them.</t>
  </si>
  <si>
    <t xml:space="preserve">•  The clock runs from the date of the examination itself — not the date the report arrived, and not a service visit. A service does not reset it.</t>
  </si>
  <si>
    <t xml:space="preserve">•  Separate examinations are also needed before first use (unless the equipment is new with a declaration of conformity made in the last twelve months, or arrives with evidence of its last examination), after installation where safety depends on it, and after anything that could affect safety.</t>
  </si>
  <si>
    <t xml:space="preserve">•  This register is a planning aid. It does not replace the Report of Thorough Examination, which you must keep.</t>
  </si>
  <si>
    <t xml:space="preserve">Provided free by Integrity Lift Compliance Ltd — independent LOLER thorough examinations across London, Kent and the South East.</t>
  </si>
  <si>
    <t xml:space="preserve">integrityliftcompliance.co.uk   ·   07496 873972   ·   info@integrityliftcompliance.co.uk</t>
  </si>
  <si>
    <t xml:space="preserve">This template is general guidance, not legal advice. You are free to use and share it.</t>
  </si>
  <si>
    <t xml:space="preserve">Register at a glance</t>
  </si>
  <si>
    <t xml:space="preserve">Items on the register</t>
  </si>
  <si>
    <t xml:space="preserve">Overdue</t>
  </si>
  <si>
    <t xml:space="preserve">Due within 30 days</t>
  </si>
  <si>
    <t xml:space="preserve">Due in 31–90 days</t>
  </si>
  <si>
    <t xml:space="preserve">In date</t>
  </si>
  <si>
    <t xml:space="preserve">Missing an examination date</t>
  </si>
  <si>
    <t xml:space="preserve">Missing a type or scheme interval</t>
  </si>
  <si>
    <t xml:space="preserve">Items with outstanding defects</t>
  </si>
  <si>
    <t xml:space="preserve">Remember to delete the example row on the Register tab — it is counted here until you do.</t>
  </si>
  <si>
    <t xml:space="preserve">Overdue equipment should not be used until it has been thoroughly examined.</t>
  </si>
  <si>
    <t xml:space="preserve">Integrity Lift Compliance · 07496 873972 · integrityliftcompliance.co.uk</t>
  </si>
  <si>
    <t xml:space="preserve">Fill in the pale yellow columns. Grey columns are calculated. Row 6 is an example — overwrite or delete it.</t>
  </si>
  <si>
    <t xml:space="preserve">Free template from Integrity Lift Compliance Ltd · integrityliftcompliance.co.uk · 07496 873972</t>
  </si>
  <si>
    <t xml:space="preserve">Ref</t>
  </si>
  <si>
    <t xml:space="preserve">Site / location</t>
  </si>
  <si>
    <t xml:space="preserve">Equipment description</t>
  </si>
  <si>
    <t xml:space="preserve">Make / model</t>
  </si>
  <si>
    <t xml:space="preserve">Serial no. / asset ID</t>
  </si>
  <si>
    <t xml:space="preserve">Equipment type</t>
  </si>
  <si>
    <t xml:space="preserve">Lifts people?</t>
  </si>
  <si>
    <t xml:space="preserve">Interval (months)</t>
  </si>
  <si>
    <t xml:space="preserve">Scheme interval (months, optional)</t>
  </si>
  <si>
    <t xml:space="preserve">Last thorough examination</t>
  </si>
  <si>
    <t xml:space="preserve">Next due</t>
  </si>
  <si>
    <t xml:space="preserve">Days left</t>
  </si>
  <si>
    <t xml:space="preserve">Status</t>
  </si>
  <si>
    <t xml:space="preserve">Outstanding defects?</t>
  </si>
  <si>
    <t xml:space="preserve">Defect remedy due by</t>
  </si>
  <si>
    <t xml:space="preserve">Examined by</t>
  </si>
  <si>
    <t xml:space="preserve">Report reference</t>
  </si>
  <si>
    <t xml:space="preserve">Notes</t>
  </si>
  <si>
    <t xml:space="preserve">EX-01</t>
  </si>
  <si>
    <t xml:space="preserve">Example — Main building</t>
  </si>
  <si>
    <t xml:space="preserve">Passenger lift 1, east core</t>
  </si>
  <si>
    <t xml:space="preserve">Your lift's make / model</t>
  </si>
  <si>
    <t xml:space="preserve">Lift serial no.</t>
  </si>
  <si>
    <t xml:space="preserve">Passenger lifts</t>
  </si>
  <si>
    <t xml:space="preserve">No</t>
  </si>
  <si>
    <t xml:space="preserve">Your competent person</t>
  </si>
  <si>
    <t xml:space="preserve">Report no.</t>
  </si>
  <si>
    <t xml:space="preserve">EXAMPLE ROW — overwrite or delete before use</t>
  </si>
  <si>
    <t xml:space="preserve">Default LOLER thorough examination intervals</t>
  </si>
  <si>
    <t xml:space="preserve">Source: Lifting Operations and Lifting Equipment Regulations 1998, Regulation 9(3), and HSE's motor vehicle repair guidance for vehicle lifts. A written scheme of examination overrides these.</t>
  </si>
  <si>
    <t xml:space="preserve">Why</t>
  </si>
  <si>
    <t xml:space="preserve">Lifts people — six-monthly limb of Regulation 9(3).</t>
  </si>
  <si>
    <t xml:space="preserve">Platform lifts &amp; stairlifts</t>
  </si>
  <si>
    <t xml:space="preserve">Carries a person, whatever the travel height or setting.</t>
  </si>
  <si>
    <t xml:space="preserve">Patient &amp; bath hoists</t>
  </si>
  <si>
    <t xml:space="preserve">Lifts people. Often on a maintenance schedule rather than a statutory one — check.</t>
  </si>
  <si>
    <t xml:space="preserve">MEWPs / cherry pickers</t>
  </si>
  <si>
    <t xml:space="preserve">Lifts people to height, including hired machines in use on your site.</t>
  </si>
  <si>
    <t xml:space="preserve">BMU cradles &amp; façade access</t>
  </si>
  <si>
    <t xml:space="preserve">Carries people over the edge of a building.</t>
  </si>
  <si>
    <t xml:space="preserve">Lifting accessories</t>
  </si>
  <si>
    <t xml:space="preserve">Slings, chains, shackles, eyebolts, lifting beams — the most common gap in a register.</t>
  </si>
  <si>
    <t xml:space="preserve">Forklift man-baskets &amp; work platforms</t>
  </si>
  <si>
    <t xml:space="preserve">An attachment that lifts people is six-monthly, and so is any truck while it is used with one.</t>
  </si>
  <si>
    <t xml:space="preserve">Goods-only lifts</t>
  </si>
  <si>
    <t xml:space="preserve">Lifts loads, not people — twelve-monthly limb applies.</t>
  </si>
  <si>
    <t xml:space="preserve">Dumbwaiters &amp; service lifts</t>
  </si>
  <si>
    <t xml:space="preserve">Goods-only plant. Small, often forgotten, still LOLER.</t>
  </si>
  <si>
    <t xml:space="preserve">Forklift trucks</t>
  </si>
  <si>
    <t xml:space="preserve">Twelve months for load handling; six if used to lift people.</t>
  </si>
  <si>
    <t xml:space="preserve">Telehandlers</t>
  </si>
  <si>
    <t xml:space="preserve">Twelve months for load handling; six if fitted with a personnel platform.</t>
  </si>
  <si>
    <t xml:space="preserve">Cranes &amp; overhead travelling cranes</t>
  </si>
  <si>
    <t xml:space="preserve">Twelve months; heavy duty cycles may justify a shorter written scheme.</t>
  </si>
  <si>
    <t xml:space="preserve">Hoists (goods)</t>
  </si>
  <si>
    <t xml:space="preserve">Chain blocks, lever hoists and goods hoists lifting loads, not people.</t>
  </si>
  <si>
    <t xml:space="preserve">Dock levellers &amp; loading bay plant</t>
  </si>
  <si>
    <t xml:space="preserve">Usually PUWER rather than LOLER, typically twelve-monthly; LOLER too where a leveller raises or lowers loads. Often missing from the register entirely.</t>
  </si>
  <si>
    <t xml:space="preserve">Garage &amp; vehicle lifts</t>
  </si>
  <si>
    <t xml:space="preserve">HSE recommends six-monthly because people work beneath the raised vehicle; LOLER's own default is twelve.</t>
  </si>
  <si>
    <t xml:space="preserve">Other — on a written scheme</t>
  </si>
  <si>
    <t xml:space="preserve">No default. Enter the interval your written scheme of examination states in column I.</t>
  </si>
</sst>
</file>

<file path=xl/styles.xml><?xml version="1.0" encoding="utf-8"?>
<styleSheet xmlns="http://schemas.openxmlformats.org/spreadsheetml/2006/main">
  <numFmts count="4">
    <numFmt numFmtId="164" formatCode="General"/>
    <numFmt numFmtId="165" formatCode="General"/>
    <numFmt numFmtId="166" formatCode="dd/mm/yyyy"/>
    <numFmt numFmtId="167" formatCode="0;[RED]\-0"/>
  </numFmts>
  <fonts count="22">
    <font>
      <sz val="11"/>
      <color theme="1"/>
      <name val="Calibri"/>
      <family val="2"/>
      <charset val="1"/>
    </font>
    <font>
      <sz val="10"/>
      <name val="Arial"/>
      <family val="0"/>
    </font>
    <font>
      <sz val="10"/>
      <name val="Arial"/>
      <family val="0"/>
    </font>
    <font>
      <sz val="10"/>
      <name val="Arial"/>
      <family val="0"/>
    </font>
    <font>
      <b val="true"/>
      <sz val="20"/>
      <color rgb="FF0B1220"/>
      <name val="Arial"/>
      <family val="0"/>
      <charset val="1"/>
    </font>
    <font>
      <sz val="11"/>
      <color rgb="FF475569"/>
      <name val="Arial"/>
      <family val="0"/>
      <charset val="1"/>
    </font>
    <font>
      <b val="true"/>
      <sz val="13"/>
      <color rgb="FFC2410C"/>
      <name val="Arial"/>
      <family val="0"/>
      <charset val="1"/>
    </font>
    <font>
      <sz val="11"/>
      <name val="Arial"/>
      <family val="0"/>
      <charset val="1"/>
    </font>
    <font>
      <i val="true"/>
      <sz val="10"/>
      <color rgb="FF64748B"/>
      <name val="Arial"/>
      <family val="0"/>
      <charset val="1"/>
    </font>
    <font>
      <i val="true"/>
      <sz val="9"/>
      <color rgb="FF94A3B8"/>
      <name val="Arial"/>
      <family val="0"/>
      <charset val="1"/>
    </font>
    <font>
      <b val="true"/>
      <sz val="18"/>
      <color rgb="FF0B1220"/>
      <name val="Arial"/>
      <family val="0"/>
      <charset val="1"/>
    </font>
    <font>
      <sz val="12"/>
      <name val="Arial"/>
      <family val="0"/>
      <charset val="1"/>
    </font>
    <font>
      <b val="true"/>
      <sz val="14"/>
      <color rgb="FF0B1220"/>
      <name val="Arial"/>
      <family val="0"/>
      <charset val="1"/>
    </font>
    <font>
      <b val="true"/>
      <sz val="10"/>
      <color rgb="FF991B1B"/>
      <name val="Arial"/>
      <family val="0"/>
      <charset val="1"/>
    </font>
    <font>
      <sz val="10"/>
      <color rgb="FF64748B"/>
      <name val="Arial"/>
      <family val="0"/>
      <charset val="1"/>
    </font>
    <font>
      <b val="true"/>
      <sz val="16"/>
      <color rgb="FF0B1220"/>
      <name val="Arial"/>
      <family val="0"/>
      <charset val="1"/>
    </font>
    <font>
      <i val="true"/>
      <sz val="10"/>
      <color rgb="FF475569"/>
      <name val="Arial"/>
      <family val="0"/>
      <charset val="1"/>
    </font>
    <font>
      <b val="true"/>
      <sz val="10"/>
      <color rgb="FFFFFFFF"/>
      <name val="Arial"/>
      <family val="0"/>
      <charset val="1"/>
    </font>
    <font>
      <sz val="10"/>
      <name val="Arial"/>
      <family val="0"/>
      <charset val="1"/>
    </font>
    <font>
      <sz val="10"/>
      <name val="Arial"/>
      <family val="2"/>
    </font>
    <font>
      <b val="true"/>
      <sz val="13"/>
      <color rgb="FF0B1220"/>
      <name val="Arial"/>
      <family val="0"/>
      <charset val="1"/>
    </font>
    <font>
      <i val="true"/>
      <sz val="9"/>
      <color rgb="FF64748B"/>
      <name val="Arial"/>
      <family val="0"/>
      <charset val="1"/>
    </font>
  </fonts>
  <fills count="10">
    <fill>
      <patternFill patternType="none"/>
    </fill>
    <fill>
      <patternFill patternType="gray125"/>
    </fill>
    <fill>
      <patternFill patternType="solid">
        <fgColor rgb="FFFECACA"/>
        <bgColor rgb="FFFED7AA"/>
      </patternFill>
    </fill>
    <fill>
      <patternFill patternType="solid">
        <fgColor rgb="FFFDE68A"/>
        <bgColor rgb="FFFED7AA"/>
      </patternFill>
    </fill>
    <fill>
      <patternFill patternType="solid">
        <fgColor rgb="FFBBF7D0"/>
        <bgColor rgb="FFCBD5E1"/>
      </patternFill>
    </fill>
    <fill>
      <patternFill patternType="solid">
        <fgColor rgb="FFFED7AA"/>
        <bgColor rgb="FFFECACA"/>
      </patternFill>
    </fill>
    <fill>
      <patternFill patternType="solid">
        <fgColor rgb="FF0B1220"/>
        <bgColor rgb="FF000000"/>
      </patternFill>
    </fill>
    <fill>
      <patternFill patternType="solid">
        <fgColor rgb="FFF3F4F6"/>
        <bgColor rgb="FFEEF1F5"/>
      </patternFill>
    </fill>
    <fill>
      <patternFill patternType="solid">
        <fgColor rgb="FFEEF1F5"/>
        <bgColor rgb="FFF3F4F6"/>
      </patternFill>
    </fill>
    <fill>
      <patternFill patternType="solid">
        <fgColor rgb="FFFFF7D6"/>
        <bgColor rgb="FFF3F4F6"/>
      </patternFill>
    </fill>
  </fills>
  <borders count="2">
    <border diagonalUp="false" diagonalDown="false">
      <left/>
      <right/>
      <top/>
      <bottom/>
      <diagonal/>
    </border>
    <border diagonalUp="false" diagonalDown="false">
      <left style="thin">
        <color rgb="FFCBD5E1"/>
      </left>
      <right style="thin">
        <color rgb="FFCBD5E1"/>
      </right>
      <top style="thin">
        <color rgb="FFCBD5E1"/>
      </top>
      <bottom style="thin">
        <color rgb="FFCBD5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center" textRotation="0" wrapText="false" indent="1" shrinkToFit="false"/>
      <protection locked="true" hidden="false"/>
    </xf>
    <xf numFmtId="165" fontId="12" fillId="0" borderId="1" xfId="0" applyFont="true" applyBorder="true" applyAlignment="true" applyProtection="false">
      <alignment horizontal="center" vertical="center" textRotation="0" wrapText="false" indent="0" shrinkToFit="false"/>
      <protection locked="true" hidden="false"/>
    </xf>
    <xf numFmtId="164" fontId="11" fillId="2" borderId="1" xfId="0" applyFont="true" applyBorder="true" applyAlignment="true" applyProtection="false">
      <alignment horizontal="general" vertical="center" textRotation="0" wrapText="false" indent="1" shrinkToFit="false"/>
      <protection locked="true" hidden="false"/>
    </xf>
    <xf numFmtId="165" fontId="12" fillId="2" borderId="1" xfId="0" applyFont="true" applyBorder="true" applyAlignment="true" applyProtection="false">
      <alignment horizontal="center" vertical="center" textRotation="0" wrapText="false" indent="0" shrinkToFit="false"/>
      <protection locked="true" hidden="false"/>
    </xf>
    <xf numFmtId="164" fontId="11" fillId="3" borderId="1" xfId="0" applyFont="true" applyBorder="true" applyAlignment="true" applyProtection="false">
      <alignment horizontal="general" vertical="center" textRotation="0" wrapText="false" indent="1" shrinkToFit="false"/>
      <protection locked="true" hidden="false"/>
    </xf>
    <xf numFmtId="165" fontId="12" fillId="3" borderId="1" xfId="0" applyFont="true" applyBorder="true" applyAlignment="true" applyProtection="false">
      <alignment horizontal="center" vertical="center" textRotation="0" wrapText="false" indent="0" shrinkToFit="false"/>
      <protection locked="true" hidden="false"/>
    </xf>
    <xf numFmtId="164" fontId="11" fillId="4" borderId="1" xfId="0" applyFont="true" applyBorder="true" applyAlignment="true" applyProtection="false">
      <alignment horizontal="general" vertical="center" textRotation="0" wrapText="false" indent="1" shrinkToFit="false"/>
      <protection locked="true" hidden="false"/>
    </xf>
    <xf numFmtId="165" fontId="12" fillId="4" borderId="1" xfId="0" applyFont="true" applyBorder="true" applyAlignment="true" applyProtection="false">
      <alignment horizontal="center" vertical="center" textRotation="0" wrapText="false" indent="0" shrinkToFit="false"/>
      <protection locked="true" hidden="false"/>
    </xf>
    <xf numFmtId="164" fontId="11" fillId="5" borderId="1" xfId="0" applyFont="true" applyBorder="true" applyAlignment="true" applyProtection="false">
      <alignment horizontal="general" vertical="center" textRotation="0" wrapText="false" indent="1" shrinkToFit="false"/>
      <protection locked="true" hidden="false"/>
    </xf>
    <xf numFmtId="165" fontId="12" fillId="5"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6" borderId="1" xfId="0" applyFont="true" applyBorder="true" applyAlignment="true" applyProtection="false">
      <alignment horizontal="center" vertical="center" textRotation="0" wrapText="true" indent="0" shrinkToFit="false"/>
      <protection locked="true" hidden="false"/>
    </xf>
    <xf numFmtId="164" fontId="8" fillId="7" borderId="1" xfId="0" applyFont="true" applyBorder="true" applyAlignment="true" applyProtection="false">
      <alignment horizontal="general" vertical="top" textRotation="0" wrapText="false" indent="0" shrinkToFit="false"/>
      <protection locked="true" hidden="false"/>
    </xf>
    <xf numFmtId="164" fontId="8" fillId="7" borderId="1" xfId="0" applyFont="true" applyBorder="true" applyAlignment="true" applyProtection="false">
      <alignment horizontal="general" vertical="top" textRotation="0" wrapText="true" indent="0" shrinkToFit="false"/>
      <protection locked="true" hidden="false"/>
    </xf>
    <xf numFmtId="164" fontId="8" fillId="8" borderId="1" xfId="0" applyFont="true" applyBorder="true" applyAlignment="true" applyProtection="false">
      <alignment horizontal="center" vertical="top" textRotation="0" wrapText="false" indent="0" shrinkToFit="false"/>
      <protection locked="true" hidden="false"/>
    </xf>
    <xf numFmtId="164" fontId="8" fillId="7" borderId="1" xfId="0" applyFont="true" applyBorder="true" applyAlignment="true" applyProtection="false">
      <alignment horizontal="center" vertical="top" textRotation="0" wrapText="false" indent="0" shrinkToFit="false"/>
      <protection locked="true" hidden="false"/>
    </xf>
    <xf numFmtId="166" fontId="8" fillId="7" borderId="1" xfId="0" applyFont="true" applyBorder="true" applyAlignment="true" applyProtection="false">
      <alignment horizontal="general" vertical="top" textRotation="0" wrapText="false" indent="0" shrinkToFit="false"/>
      <protection locked="true" hidden="false"/>
    </xf>
    <xf numFmtId="166" fontId="8" fillId="8" borderId="1" xfId="0" applyFont="true" applyBorder="true" applyAlignment="true" applyProtection="false">
      <alignment horizontal="general" vertical="top" textRotation="0" wrapText="false" indent="0" shrinkToFit="false"/>
      <protection locked="true" hidden="false"/>
    </xf>
    <xf numFmtId="167" fontId="8" fillId="8" borderId="1" xfId="0" applyFont="true" applyBorder="true" applyAlignment="true" applyProtection="false">
      <alignment horizontal="center" vertical="top" textRotation="0" wrapText="false" indent="0" shrinkToFit="false"/>
      <protection locked="true" hidden="false"/>
    </xf>
    <xf numFmtId="164" fontId="18" fillId="9" borderId="1" xfId="0" applyFont="true" applyBorder="true" applyAlignment="true" applyProtection="false">
      <alignment horizontal="general" vertical="top" textRotation="0" wrapText="false" indent="0" shrinkToFit="false"/>
      <protection locked="true" hidden="false"/>
    </xf>
    <xf numFmtId="164" fontId="18" fillId="9" borderId="1" xfId="0" applyFont="true" applyBorder="true" applyAlignment="true" applyProtection="false">
      <alignment horizontal="general" vertical="top" textRotation="0" wrapText="true" indent="0" shrinkToFit="false"/>
      <protection locked="true" hidden="false"/>
    </xf>
    <xf numFmtId="164" fontId="18" fillId="8" borderId="1" xfId="0" applyFont="true" applyBorder="true" applyAlignment="true" applyProtection="false">
      <alignment horizontal="center" vertical="top" textRotation="0" wrapText="false" indent="0" shrinkToFit="false"/>
      <protection locked="true" hidden="false"/>
    </xf>
    <xf numFmtId="164" fontId="18" fillId="9" borderId="1" xfId="0" applyFont="true" applyBorder="true" applyAlignment="true" applyProtection="false">
      <alignment horizontal="center" vertical="top" textRotation="0" wrapText="false" indent="0" shrinkToFit="false"/>
      <protection locked="true" hidden="false"/>
    </xf>
    <xf numFmtId="166" fontId="18" fillId="9" borderId="1" xfId="0" applyFont="true" applyBorder="true" applyAlignment="true" applyProtection="false">
      <alignment horizontal="general" vertical="top" textRotation="0" wrapText="false" indent="0" shrinkToFit="false"/>
      <protection locked="true" hidden="false"/>
    </xf>
    <xf numFmtId="166" fontId="18" fillId="8" borderId="1" xfId="0" applyFont="true" applyBorder="true" applyAlignment="true" applyProtection="false">
      <alignment horizontal="general" vertical="top" textRotation="0" wrapText="false" indent="0" shrinkToFit="false"/>
      <protection locked="true" hidden="false"/>
    </xf>
    <xf numFmtId="167" fontId="18" fillId="8" borderId="1" xfId="0" applyFont="true" applyBorder="true" applyAlignment="true" applyProtection="false">
      <alignment horizontal="center" vertical="top"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7" fillId="6" borderId="1" xfId="0" applyFont="true" applyBorder="true" applyAlignment="false" applyProtection="false">
      <alignment horizontal="general" vertical="bottom" textRotation="0" wrapText="false" indent="0" shrinkToFit="false"/>
      <protection locked="true" hidden="false"/>
    </xf>
    <xf numFmtId="164" fontId="18" fillId="0" borderId="1" xfId="0" applyFont="true" applyBorder="true" applyAlignment="true" applyProtection="false">
      <alignment horizontal="general" vertical="top" textRotation="0" wrapText="true" indent="0" shrinkToFit="false"/>
      <protection locked="true" hidden="false"/>
    </xf>
    <xf numFmtId="164" fontId="18" fillId="0" borderId="1" xfId="0" applyFont="true" applyBorder="true" applyAlignment="true" applyProtection="false">
      <alignment horizontal="center"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3">
    <dxf>
      <fill>
        <patternFill patternType="solid">
          <fgColor rgb="FF0B1220"/>
          <bgColor rgb="FF000000"/>
        </patternFill>
      </fill>
    </dxf>
    <dxf>
      <fill>
        <patternFill patternType="solid">
          <fgColor rgb="FFF3F4F6"/>
          <bgColor rgb="FF000000"/>
        </patternFill>
      </fill>
    </dxf>
    <dxf>
      <fill>
        <patternFill patternType="solid">
          <fgColor rgb="FFFFF7D6"/>
          <bgColor rgb="FF000000"/>
        </patternFill>
      </fill>
    </dxf>
    <dxf>
      <fill>
        <patternFill patternType="solid">
          <fgColor rgb="FF64748B"/>
          <bgColor rgb="FF000000"/>
        </patternFill>
      </fill>
    </dxf>
    <dxf>
      <fill>
        <patternFill patternType="solid">
          <fgColor rgb="FFFFFFFF"/>
          <bgColor rgb="FF000000"/>
        </patternFill>
      </fill>
    </dxf>
    <dxf>
      <fill>
        <patternFill patternType="solid">
          <bgColor rgb="FF000000"/>
        </patternFill>
      </fill>
    </dxf>
    <dxf>
      <fill>
        <patternFill patternType="solid">
          <fgColor rgb="FFEEF1F5"/>
          <bgColor rgb="FF000000"/>
        </patternFill>
      </fill>
    </dxf>
    <dxf>
      <fill>
        <patternFill patternType="solid">
          <fgColor rgb="FFBBF7D0"/>
          <bgColor rgb="FF000000"/>
        </patternFill>
      </fill>
    </dxf>
    <dxf>
      <fill>
        <patternFill patternType="solid">
          <fgColor rgb="FF166534"/>
          <bgColor rgb="FF000000"/>
        </patternFill>
      </fill>
    </dxf>
    <dxf>
      <font>
        <name val="Arial"/>
        <charset val="1"/>
        <family val="0"/>
        <b val="1"/>
        <color rgb="FF991B1B"/>
      </font>
      <fill>
        <patternFill>
          <bgColor rgb="FFFECACA"/>
        </patternFill>
      </fill>
    </dxf>
    <dxf>
      <font>
        <name val="Arial"/>
        <charset val="1"/>
        <family val="0"/>
        <b val="1"/>
        <color rgb="FF92400E"/>
      </font>
      <fill>
        <patternFill>
          <bgColor rgb="FFFDE68A"/>
        </patternFill>
      </fill>
    </dxf>
    <dxf>
      <font>
        <name val="Arial"/>
        <charset val="1"/>
        <family val="0"/>
        <color rgb="FF166534"/>
      </font>
      <fill>
        <patternFill>
          <bgColor rgb="FFBBF7D0"/>
        </patternFill>
      </fill>
    </dxf>
    <dxf>
      <font>
        <name val="Arial"/>
        <charset val="1"/>
        <family val="0"/>
        <b val="1"/>
        <color rgb="FF9A3412"/>
      </font>
      <fill>
        <patternFill>
          <bgColor rgb="FFFED7AA"/>
        </patternFill>
      </fill>
    </dxf>
  </dxfs>
  <colors>
    <indexedColors>
      <rgbColor rgb="FF000000"/>
      <rgbColor rgb="FFFFFFFF"/>
      <rgbColor rgb="FFFF0000"/>
      <rgbColor rgb="FF00FF00"/>
      <rgbColor rgb="FF0000FF"/>
      <rgbColor rgb="FFFFFF00"/>
      <rgbColor rgb="FFFF00FF"/>
      <rgbColor rgb="FF00FFFF"/>
      <rgbColor rgb="FF991B1B"/>
      <rgbColor rgb="FF166534"/>
      <rgbColor rgb="FF000080"/>
      <rgbColor rgb="FF808000"/>
      <rgbColor rgb="FF800080"/>
      <rgbColor rgb="FF008080"/>
      <rgbColor rgb="FFFECACA"/>
      <rgbColor rgb="FF808080"/>
      <rgbColor rgb="FF9999FF"/>
      <rgbColor rgb="FF92400E"/>
      <rgbColor rgb="FFFFF7D6"/>
      <rgbColor rgb="FFEEF1F5"/>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F3F4F6"/>
      <rgbColor rgb="FFBBF7D0"/>
      <rgbColor rgb="FFFDE68A"/>
      <rgbColor rgb="FF99CCFF"/>
      <rgbColor rgb="FFFF99CC"/>
      <rgbColor rgb="FFCC99FF"/>
      <rgbColor rgb="FFFED7AA"/>
      <rgbColor rgb="FF3366FF"/>
      <rgbColor rgb="FF33CCCC"/>
      <rgbColor rgb="FF99CC00"/>
      <rgbColor rgb="FFFFCC00"/>
      <rgbColor rgb="FFFF9900"/>
      <rgbColor rgb="FFFF6600"/>
      <rgbColor rgb="FF64748B"/>
      <rgbColor rgb="FF94A3B8"/>
      <rgbColor rgb="FF003366"/>
      <rgbColor rgb="FF339966"/>
      <rgbColor rgb="FF0B1220"/>
      <rgbColor rgb="FF333300"/>
      <rgbColor rgb="FF9A3412"/>
      <rgbColor rgb="FFC2410C"/>
      <rgbColor rgb="FF47556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
    <col collapsed="false" customWidth="true" hidden="false" outlineLevel="0" max="2" min="2" style="0" width="92"/>
  </cols>
  <sheetData>
    <row r="2" customFormat="false" ht="30" hidden="false" customHeight="true" outlineLevel="0" collapsed="false">
      <c r="B2" s="1" t="s">
        <v>0</v>
      </c>
    </row>
    <row r="3" customFormat="false" ht="17.25" hidden="false" customHeight="true" outlineLevel="0" collapsed="false">
      <c r="B3" s="2" t="s">
        <v>1</v>
      </c>
    </row>
    <row r="4" customFormat="false" ht="15" hidden="false" customHeight="false" outlineLevel="0" collapsed="false">
      <c r="B4" s="3"/>
    </row>
    <row r="5" customFormat="false" ht="20.25" hidden="false" customHeight="true" outlineLevel="0" collapsed="false">
      <c r="B5" s="4" t="s">
        <v>2</v>
      </c>
    </row>
    <row r="6" customFormat="false" ht="17.25" hidden="false" customHeight="true" outlineLevel="0" collapsed="false">
      <c r="B6" s="5" t="s">
        <v>3</v>
      </c>
    </row>
    <row r="7" customFormat="false" ht="32.25" hidden="false" customHeight="true" outlineLevel="0" collapsed="false">
      <c r="B7" s="5" t="s">
        <v>4</v>
      </c>
    </row>
    <row r="8" customFormat="false" ht="32.25" hidden="false" customHeight="true" outlineLevel="0" collapsed="false">
      <c r="B8" s="5" t="s">
        <v>5</v>
      </c>
    </row>
    <row r="9" customFormat="false" ht="32.25" hidden="false" customHeight="true" outlineLevel="0" collapsed="false">
      <c r="B9" s="5" t="s">
        <v>6</v>
      </c>
    </row>
    <row r="10" customFormat="false" ht="17.25" hidden="false" customHeight="true" outlineLevel="0" collapsed="false">
      <c r="B10" s="5" t="s">
        <v>7</v>
      </c>
    </row>
    <row r="11" customFormat="false" ht="15" hidden="false" customHeight="false" outlineLevel="0" collapsed="false">
      <c r="B11" s="3"/>
    </row>
    <row r="12" customFormat="false" ht="20.25" hidden="false" customHeight="true" outlineLevel="0" collapsed="false">
      <c r="B12" s="4" t="s">
        <v>8</v>
      </c>
    </row>
    <row r="13" customFormat="false" ht="17.25" hidden="false" customHeight="true" outlineLevel="0" collapsed="false">
      <c r="B13" s="5" t="s">
        <v>9</v>
      </c>
    </row>
    <row r="14" customFormat="false" ht="17.25" hidden="false" customHeight="true" outlineLevel="0" collapsed="false">
      <c r="B14" s="5" t="s">
        <v>10</v>
      </c>
    </row>
    <row r="15" customFormat="false" ht="15" hidden="false" customHeight="false" outlineLevel="0" collapsed="false">
      <c r="B15" s="3"/>
    </row>
    <row r="16" customFormat="false" ht="20.25" hidden="false" customHeight="true" outlineLevel="0" collapsed="false">
      <c r="B16" s="4" t="s">
        <v>11</v>
      </c>
    </row>
    <row r="17" customFormat="false" ht="32.25" hidden="false" customHeight="true" outlineLevel="0" collapsed="false">
      <c r="B17" s="5" t="s">
        <v>12</v>
      </c>
    </row>
    <row r="18" customFormat="false" ht="17.25" hidden="false" customHeight="true" outlineLevel="0" collapsed="false">
      <c r="B18" s="5" t="s">
        <v>13</v>
      </c>
    </row>
    <row r="19" customFormat="false" ht="32.25" hidden="false" customHeight="true" outlineLevel="0" collapsed="false">
      <c r="B19" s="5" t="s">
        <v>14</v>
      </c>
    </row>
    <row r="20" customFormat="false" ht="47.25" hidden="false" customHeight="true" outlineLevel="0" collapsed="false">
      <c r="B20" s="5" t="s">
        <v>15</v>
      </c>
    </row>
    <row r="21" customFormat="false" ht="17.25" hidden="false" customHeight="true" outlineLevel="0" collapsed="false">
      <c r="B21" s="5" t="s">
        <v>16</v>
      </c>
    </row>
    <row r="22" customFormat="false" ht="15" hidden="false" customHeight="false" outlineLevel="0" collapsed="false">
      <c r="B22" s="3"/>
    </row>
    <row r="23" customFormat="false" ht="16.5" hidden="false" customHeight="true" outlineLevel="0" collapsed="false">
      <c r="B23" s="6" t="s">
        <v>17</v>
      </c>
    </row>
    <row r="24" customFormat="false" ht="16.5" hidden="false" customHeight="true" outlineLevel="0" collapsed="false">
      <c r="B24" s="6" t="s">
        <v>18</v>
      </c>
    </row>
    <row r="25" customFormat="false" ht="15" hidden="false" customHeight="true" outlineLevel="0" collapsed="false">
      <c r="B25" s="7" t="s">
        <v>19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3" min="3" style="0" width="14"/>
  </cols>
  <sheetData>
    <row r="2" customFormat="false" ht="22.05" hidden="false" customHeight="false" outlineLevel="0" collapsed="false">
      <c r="B2" s="8" t="s">
        <v>20</v>
      </c>
    </row>
    <row r="3" customFormat="false" ht="15" hidden="false" customHeight="false" outlineLevel="0" collapsed="false">
      <c r="B3" s="9" t="str">
        <f aca="true">"As at "&amp;TEXT(TODAY(),"dd mmm yyyy")&amp;" — updates whenever the file is opened."</f>
        <v>As at 13 Oct 2026 — updates whenever the file is opened.</v>
      </c>
    </row>
    <row r="5" customFormat="false" ht="24" hidden="false" customHeight="true" outlineLevel="0" collapsed="false">
      <c r="B5" s="10" t="s">
        <v>21</v>
      </c>
      <c r="C5" s="11" t="n">
        <f aca="false">COUNTA(Register!$C$6:$C$255)</f>
        <v>1</v>
      </c>
    </row>
    <row r="6" customFormat="false" ht="24" hidden="false" customHeight="true" outlineLevel="0" collapsed="false">
      <c r="B6" s="12" t="s">
        <v>22</v>
      </c>
      <c r="C6" s="13" t="n">
        <f aca="false">COUNTIF(Register!$M$6:$M$255,"OVERDUE")</f>
        <v>0</v>
      </c>
    </row>
    <row r="7" customFormat="false" ht="24" hidden="false" customHeight="true" outlineLevel="0" collapsed="false">
      <c r="B7" s="14" t="s">
        <v>23</v>
      </c>
      <c r="C7" s="15" t="n">
        <f aca="false">COUNTIF(Register!$M$6:$M$255,"Due within 30 days")</f>
        <v>0</v>
      </c>
    </row>
    <row r="8" customFormat="false" ht="24" hidden="false" customHeight="true" outlineLevel="0" collapsed="false">
      <c r="B8" s="10" t="s">
        <v>24</v>
      </c>
      <c r="C8" s="11" t="n">
        <f aca="false">COUNTIFS(Register!$L$6:$L$255,"&gt;30",Register!$L$6:$L$255,"&lt;=90")</f>
        <v>0</v>
      </c>
    </row>
    <row r="9" customFormat="false" ht="24" hidden="false" customHeight="true" outlineLevel="0" collapsed="false">
      <c r="B9" s="16" t="s">
        <v>25</v>
      </c>
      <c r="C9" s="17" t="n">
        <f aca="false">COUNTIF(Register!$M$6:$M$255,"In date")</f>
        <v>1</v>
      </c>
    </row>
    <row r="10" customFormat="false" ht="24" hidden="false" customHeight="true" outlineLevel="0" collapsed="false">
      <c r="B10" s="10" t="s">
        <v>26</v>
      </c>
      <c r="C10" s="11" t="n">
        <f aca="false">COUNTIF(Register!$M$6:$M$255,"No examination date")</f>
        <v>0</v>
      </c>
    </row>
    <row r="11" customFormat="false" ht="24" hidden="false" customHeight="true" outlineLevel="0" collapsed="false">
      <c r="B11" s="10" t="s">
        <v>27</v>
      </c>
      <c r="C11" s="11" t="n">
        <f aca="false">COUNTIF(Register!$M$6:$M$255,"Choose a type")+COUNTIF(Register!$M$6:$M$255,"Enter scheme interval")</f>
        <v>0</v>
      </c>
    </row>
    <row r="12" customFormat="false" ht="24" hidden="false" customHeight="true" outlineLevel="0" collapsed="false">
      <c r="B12" s="18" t="s">
        <v>28</v>
      </c>
      <c r="C12" s="19" t="n">
        <f aca="false">COUNTIF(Register!$N$6:$N$255,"Yes")</f>
        <v>0</v>
      </c>
    </row>
    <row r="14" customFormat="false" ht="15" hidden="false" customHeight="false" outlineLevel="0" collapsed="false">
      <c r="B14" s="20" t="s">
        <v>29</v>
      </c>
    </row>
    <row r="16" customFormat="false" ht="15" hidden="false" customHeight="false" outlineLevel="0" collapsed="false">
      <c r="B16" s="21" t="s">
        <v>30</v>
      </c>
    </row>
    <row r="17" customFormat="false" ht="15" hidden="false" customHeight="false" outlineLevel="0" collapsed="false">
      <c r="B17" s="22" t="s">
        <v>31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2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5390625" defaultRowHeight="15" zeroHeight="false" outlineLevelRow="0" outlineLevelCol="0"/>
  <cols>
    <col collapsed="false" customWidth="true" hidden="false" outlineLevel="0" max="1" min="1" style="0" width="9"/>
    <col collapsed="false" customWidth="true" hidden="false" outlineLevel="0" max="2" min="2" style="0" width="24"/>
    <col collapsed="false" customWidth="true" hidden="false" outlineLevel="0" max="3" min="3" style="0" width="32"/>
    <col collapsed="false" customWidth="true" hidden="false" outlineLevel="0" max="4" min="4" style="0" width="20"/>
    <col collapsed="false" customWidth="true" hidden="false" outlineLevel="0" max="5" min="5" style="0" width="18"/>
    <col collapsed="false" customWidth="true" hidden="false" outlineLevel="0" max="6" min="6" style="0" width="34"/>
    <col collapsed="false" customWidth="true" hidden="false" outlineLevel="0" max="8" min="7" style="0" width="11"/>
    <col collapsed="false" customWidth="true" hidden="false" outlineLevel="0" max="10" min="9" style="0" width="15"/>
    <col collapsed="false" customWidth="true" hidden="false" outlineLevel="0" max="11" min="11" style="0" width="13"/>
    <col collapsed="false" customWidth="true" hidden="false" outlineLevel="0" max="12" min="12" style="0" width="9"/>
    <col collapsed="false" customWidth="true" hidden="false" outlineLevel="0" max="13" min="13" style="0" width="20"/>
    <col collapsed="false" customWidth="true" hidden="false" outlineLevel="0" max="14" min="14" style="0" width="12"/>
    <col collapsed="false" customWidth="true" hidden="false" outlineLevel="0" max="15" min="15" style="0" width="14"/>
    <col collapsed="false" customWidth="true" hidden="false" outlineLevel="0" max="16" min="16" style="0" width="22"/>
    <col collapsed="false" customWidth="true" hidden="false" outlineLevel="0" max="17" min="17" style="0" width="16"/>
    <col collapsed="false" customWidth="true" hidden="false" outlineLevel="0" max="18" min="18" style="0" width="34"/>
  </cols>
  <sheetData>
    <row r="1" customFormat="false" ht="19.7" hidden="false" customHeight="false" outlineLevel="0" collapsed="false">
      <c r="A1" s="23" t="s">
        <v>0</v>
      </c>
    </row>
    <row r="2" customFormat="false" ht="15" hidden="false" customHeight="false" outlineLevel="0" collapsed="false">
      <c r="A2" s="24" t="s">
        <v>32</v>
      </c>
    </row>
    <row r="3" customFormat="false" ht="15" hidden="false" customHeight="false" outlineLevel="0" collapsed="false">
      <c r="A3" s="20" t="s">
        <v>33</v>
      </c>
    </row>
    <row r="5" customFormat="false" ht="42" hidden="false" customHeight="true" outlineLevel="0" collapsed="false">
      <c r="A5" s="25" t="s">
        <v>34</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row>
    <row r="6" customFormat="false" ht="15" hidden="false" customHeight="false" outlineLevel="0" collapsed="false">
      <c r="A6" s="26" t="s">
        <v>52</v>
      </c>
      <c r="B6" s="27" t="s">
        <v>53</v>
      </c>
      <c r="C6" s="27" t="s">
        <v>54</v>
      </c>
      <c r="D6" s="26" t="s">
        <v>55</v>
      </c>
      <c r="E6" s="26" t="s">
        <v>56</v>
      </c>
      <c r="F6" s="26" t="s">
        <v>57</v>
      </c>
      <c r="G6" s="28" t="str">
        <f aca="false">IF(F6="","",IF(IFERROR(INDEX(Intervals!$B$5:$B$20,MATCH(F6,Intervals!$A$5:$A$20,0)),"")=6,"Yes",IF(IFERROR(INDEX(Intervals!$B$5:$B$20,MATCH(F6,Intervals!$A$5:$A$20,0)),"")=12,"No","See scheme")))</f>
        <v>Yes</v>
      </c>
      <c r="H6" s="28" t="n">
        <f aca="false">IF(C6="","",IF(I6&lt;&gt;"",I6,IF(IFERROR(INDEX(Intervals!$B$5:$B$20,MATCH(F6,Intervals!$A$5:$A$20,0)),0)=0,"",INDEX(Intervals!$B$5:$B$20,MATCH(F6,Intervals!$A$5:$A$20,0)))))</f>
        <v>6</v>
      </c>
      <c r="I6" s="29"/>
      <c r="J6" s="30" t="n">
        <v>46217</v>
      </c>
      <c r="K6" s="31" t="n">
        <f aca="false">IF(OR(J6="",H6="",H6=0),"",EDATE(J6,H6))</f>
        <v>46401</v>
      </c>
      <c r="L6" s="32" t="n">
        <f aca="true">IF(K6="","",K6-TODAY())</f>
        <v>93</v>
      </c>
      <c r="M6" s="28" t="str">
        <f aca="true">IF(C6="","",IF(F6="","Choose a type",IF(H6="","Enter scheme interval",IF(J6="","No examination date",IF(K6&lt;TODAY(),"OVERDUE",IF(K6-TODAY()&lt;=30,"Due within 30 days","In date"))))))</f>
        <v>In date</v>
      </c>
      <c r="N6" s="29" t="s">
        <v>58</v>
      </c>
      <c r="O6" s="30"/>
      <c r="P6" s="27" t="s">
        <v>59</v>
      </c>
      <c r="Q6" s="26" t="s">
        <v>60</v>
      </c>
      <c r="R6" s="27" t="s">
        <v>61</v>
      </c>
    </row>
    <row r="7" customFormat="false" ht="15" hidden="false" customHeight="false" outlineLevel="0" collapsed="false">
      <c r="A7" s="33"/>
      <c r="B7" s="34"/>
      <c r="C7" s="34"/>
      <c r="D7" s="33"/>
      <c r="E7" s="33"/>
      <c r="F7" s="33"/>
      <c r="G7" s="35" t="str">
        <f aca="false">IF(F7="","",IF(IFERROR(INDEX(Intervals!$B$5:$B$20,MATCH(F7,Intervals!$A$5:$A$20,0)),"")=6,"Yes",IF(IFERROR(INDEX(Intervals!$B$5:$B$20,MATCH(F7,Intervals!$A$5:$A$20,0)),"")=12,"No","See scheme")))</f>
        <v/>
      </c>
      <c r="H7" s="35" t="str">
        <f aca="false">IF(C7="","",IF(I7&lt;&gt;"",I7,IF(IFERROR(INDEX(Intervals!$B$5:$B$20,MATCH(F7,Intervals!$A$5:$A$20,0)),0)=0,"",INDEX(Intervals!$B$5:$B$20,MATCH(F7,Intervals!$A$5:$A$20,0)))))</f>
        <v/>
      </c>
      <c r="I7" s="36"/>
      <c r="J7" s="37"/>
      <c r="K7" s="38" t="str">
        <f aca="false">IF(OR(J7="",H7="",H7=0),"",EDATE(J7,H7))</f>
        <v/>
      </c>
      <c r="L7" s="39" t="str">
        <f aca="true">IF(K7="","",K7-TODAY())</f>
        <v/>
      </c>
      <c r="M7" s="35" t="str">
        <f aca="true">IF(C7="","",IF(F7="","Choose a type",IF(H7="","Enter scheme interval",IF(J7="","No examination date",IF(K7&lt;TODAY(),"OVERDUE",IF(K7-TODAY()&lt;=30,"Due within 30 days","In date"))))))</f>
        <v/>
      </c>
      <c r="N7" s="36"/>
      <c r="O7" s="37"/>
      <c r="P7" s="34"/>
      <c r="Q7" s="33"/>
      <c r="R7" s="34"/>
    </row>
    <row r="8" customFormat="false" ht="15" hidden="false" customHeight="false" outlineLevel="0" collapsed="false">
      <c r="A8" s="33"/>
      <c r="B8" s="34"/>
      <c r="C8" s="34"/>
      <c r="D8" s="33"/>
      <c r="E8" s="33"/>
      <c r="F8" s="33"/>
      <c r="G8" s="35" t="str">
        <f aca="false">IF(F8="","",IF(IFERROR(INDEX(Intervals!$B$5:$B$20,MATCH(F8,Intervals!$A$5:$A$20,0)),"")=6,"Yes",IF(IFERROR(INDEX(Intervals!$B$5:$B$20,MATCH(F8,Intervals!$A$5:$A$20,0)),"")=12,"No","See scheme")))</f>
        <v/>
      </c>
      <c r="H8" s="35" t="str">
        <f aca="false">IF(C8="","",IF(I8&lt;&gt;"",I8,IF(IFERROR(INDEX(Intervals!$B$5:$B$20,MATCH(F8,Intervals!$A$5:$A$20,0)),0)=0,"",INDEX(Intervals!$B$5:$B$20,MATCH(F8,Intervals!$A$5:$A$20,0)))))</f>
        <v/>
      </c>
      <c r="I8" s="36"/>
      <c r="J8" s="37"/>
      <c r="K8" s="38" t="str">
        <f aca="false">IF(OR(J8="",H8="",H8=0),"",EDATE(J8,H8))</f>
        <v/>
      </c>
      <c r="L8" s="39" t="str">
        <f aca="true">IF(K8="","",K8-TODAY())</f>
        <v/>
      </c>
      <c r="M8" s="35" t="str">
        <f aca="true">IF(C8="","",IF(F8="","Choose a type",IF(H8="","Enter scheme interval",IF(J8="","No examination date",IF(K8&lt;TODAY(),"OVERDUE",IF(K8-TODAY()&lt;=30,"Due within 30 days","In date"))))))</f>
        <v/>
      </c>
      <c r="N8" s="36"/>
      <c r="O8" s="37"/>
      <c r="P8" s="34"/>
      <c r="Q8" s="33"/>
      <c r="R8" s="34"/>
    </row>
    <row r="9" customFormat="false" ht="15" hidden="false" customHeight="false" outlineLevel="0" collapsed="false">
      <c r="A9" s="33"/>
      <c r="B9" s="34"/>
      <c r="C9" s="34"/>
      <c r="D9" s="33"/>
      <c r="E9" s="33"/>
      <c r="F9" s="33"/>
      <c r="G9" s="35" t="str">
        <f aca="false">IF(F9="","",IF(IFERROR(INDEX(Intervals!$B$5:$B$20,MATCH(F9,Intervals!$A$5:$A$20,0)),"")=6,"Yes",IF(IFERROR(INDEX(Intervals!$B$5:$B$20,MATCH(F9,Intervals!$A$5:$A$20,0)),"")=12,"No","See scheme")))</f>
        <v/>
      </c>
      <c r="H9" s="35" t="str">
        <f aca="false">IF(C9="","",IF(I9&lt;&gt;"",I9,IF(IFERROR(INDEX(Intervals!$B$5:$B$20,MATCH(F9,Intervals!$A$5:$A$20,0)),0)=0,"",INDEX(Intervals!$B$5:$B$20,MATCH(F9,Intervals!$A$5:$A$20,0)))))</f>
        <v/>
      </c>
      <c r="I9" s="36"/>
      <c r="J9" s="37"/>
      <c r="K9" s="38" t="str">
        <f aca="false">IF(OR(J9="",H9="",H9=0),"",EDATE(J9,H9))</f>
        <v/>
      </c>
      <c r="L9" s="39" t="str">
        <f aca="true">IF(K9="","",K9-TODAY())</f>
        <v/>
      </c>
      <c r="M9" s="35" t="str">
        <f aca="true">IF(C9="","",IF(F9="","Choose a type",IF(H9="","Enter scheme interval",IF(J9="","No examination date",IF(K9&lt;TODAY(),"OVERDUE",IF(K9-TODAY()&lt;=30,"Due within 30 days","In date"))))))</f>
        <v/>
      </c>
      <c r="N9" s="36"/>
      <c r="O9" s="37"/>
      <c r="P9" s="34"/>
      <c r="Q9" s="33"/>
      <c r="R9" s="34"/>
    </row>
    <row r="10" customFormat="false" ht="15" hidden="false" customHeight="false" outlineLevel="0" collapsed="false">
      <c r="A10" s="33"/>
      <c r="B10" s="34"/>
      <c r="C10" s="34"/>
      <c r="D10" s="33"/>
      <c r="E10" s="33"/>
      <c r="F10" s="33"/>
      <c r="G10" s="35" t="str">
        <f aca="false">IF(F10="","",IF(IFERROR(INDEX(Intervals!$B$5:$B$20,MATCH(F10,Intervals!$A$5:$A$20,0)),"")=6,"Yes",IF(IFERROR(INDEX(Intervals!$B$5:$B$20,MATCH(F10,Intervals!$A$5:$A$20,0)),"")=12,"No","See scheme")))</f>
        <v/>
      </c>
      <c r="H10" s="35" t="str">
        <f aca="false">IF(C10="","",IF(I10&lt;&gt;"",I10,IF(IFERROR(INDEX(Intervals!$B$5:$B$20,MATCH(F10,Intervals!$A$5:$A$20,0)),0)=0,"",INDEX(Intervals!$B$5:$B$20,MATCH(F10,Intervals!$A$5:$A$20,0)))))</f>
        <v/>
      </c>
      <c r="I10" s="36"/>
      <c r="J10" s="37"/>
      <c r="K10" s="38" t="str">
        <f aca="false">IF(OR(J10="",H10="",H10=0),"",EDATE(J10,H10))</f>
        <v/>
      </c>
      <c r="L10" s="39" t="str">
        <f aca="true">IF(K10="","",K10-TODAY())</f>
        <v/>
      </c>
      <c r="M10" s="35" t="str">
        <f aca="true">IF(C10="","",IF(F10="","Choose a type",IF(H10="","Enter scheme interval",IF(J10="","No examination date",IF(K10&lt;TODAY(),"OVERDUE",IF(K10-TODAY()&lt;=30,"Due within 30 days","In date"))))))</f>
        <v/>
      </c>
      <c r="N10" s="36"/>
      <c r="O10" s="37"/>
      <c r="P10" s="34"/>
      <c r="Q10" s="33"/>
      <c r="R10" s="34"/>
    </row>
    <row r="11" customFormat="false" ht="15" hidden="false" customHeight="false" outlineLevel="0" collapsed="false">
      <c r="A11" s="33"/>
      <c r="B11" s="34"/>
      <c r="C11" s="34"/>
      <c r="D11" s="33"/>
      <c r="E11" s="33"/>
      <c r="F11" s="33"/>
      <c r="G11" s="35" t="str">
        <f aca="false">IF(F11="","",IF(IFERROR(INDEX(Intervals!$B$5:$B$20,MATCH(F11,Intervals!$A$5:$A$20,0)),"")=6,"Yes",IF(IFERROR(INDEX(Intervals!$B$5:$B$20,MATCH(F11,Intervals!$A$5:$A$20,0)),"")=12,"No","See scheme")))</f>
        <v/>
      </c>
      <c r="H11" s="35" t="str">
        <f aca="false">IF(C11="","",IF(I11&lt;&gt;"",I11,IF(IFERROR(INDEX(Intervals!$B$5:$B$20,MATCH(F11,Intervals!$A$5:$A$20,0)),0)=0,"",INDEX(Intervals!$B$5:$B$20,MATCH(F11,Intervals!$A$5:$A$20,0)))))</f>
        <v/>
      </c>
      <c r="I11" s="36"/>
      <c r="J11" s="37"/>
      <c r="K11" s="38" t="str">
        <f aca="false">IF(OR(J11="",H11="",H11=0),"",EDATE(J11,H11))</f>
        <v/>
      </c>
      <c r="L11" s="39" t="str">
        <f aca="true">IF(K11="","",K11-TODAY())</f>
        <v/>
      </c>
      <c r="M11" s="35" t="str">
        <f aca="true">IF(C11="","",IF(F11="","Choose a type",IF(H11="","Enter scheme interval",IF(J11="","No examination date",IF(K11&lt;TODAY(),"OVERDUE",IF(K11-TODAY()&lt;=30,"Due within 30 days","In date"))))))</f>
        <v/>
      </c>
      <c r="N11" s="36"/>
      <c r="O11" s="37"/>
      <c r="P11" s="34"/>
      <c r="Q11" s="33"/>
      <c r="R11" s="34"/>
    </row>
    <row r="12" customFormat="false" ht="15" hidden="false" customHeight="false" outlineLevel="0" collapsed="false">
      <c r="A12" s="33"/>
      <c r="B12" s="34"/>
      <c r="C12" s="34"/>
      <c r="D12" s="33"/>
      <c r="E12" s="33"/>
      <c r="F12" s="33"/>
      <c r="G12" s="35" t="str">
        <f aca="false">IF(F12="","",IF(IFERROR(INDEX(Intervals!$B$5:$B$20,MATCH(F12,Intervals!$A$5:$A$20,0)),"")=6,"Yes",IF(IFERROR(INDEX(Intervals!$B$5:$B$20,MATCH(F12,Intervals!$A$5:$A$20,0)),"")=12,"No","See scheme")))</f>
        <v/>
      </c>
      <c r="H12" s="35" t="str">
        <f aca="false">IF(C12="","",IF(I12&lt;&gt;"",I12,IF(IFERROR(INDEX(Intervals!$B$5:$B$20,MATCH(F12,Intervals!$A$5:$A$20,0)),0)=0,"",INDEX(Intervals!$B$5:$B$20,MATCH(F12,Intervals!$A$5:$A$20,0)))))</f>
        <v/>
      </c>
      <c r="I12" s="36"/>
      <c r="J12" s="37"/>
      <c r="K12" s="38" t="str">
        <f aca="false">IF(OR(J12="",H12="",H12=0),"",EDATE(J12,H12))</f>
        <v/>
      </c>
      <c r="L12" s="39" t="str">
        <f aca="true">IF(K12="","",K12-TODAY())</f>
        <v/>
      </c>
      <c r="M12" s="35" t="str">
        <f aca="true">IF(C12="","",IF(F12="","Choose a type",IF(H12="","Enter scheme interval",IF(J12="","No examination date",IF(K12&lt;TODAY(),"OVERDUE",IF(K12-TODAY()&lt;=30,"Due within 30 days","In date"))))))</f>
        <v/>
      </c>
      <c r="N12" s="36"/>
      <c r="O12" s="37"/>
      <c r="P12" s="34"/>
      <c r="Q12" s="33"/>
      <c r="R12" s="34"/>
    </row>
    <row r="13" customFormat="false" ht="15" hidden="false" customHeight="false" outlineLevel="0" collapsed="false">
      <c r="A13" s="33"/>
      <c r="B13" s="34"/>
      <c r="C13" s="34"/>
      <c r="D13" s="33"/>
      <c r="E13" s="33"/>
      <c r="F13" s="33"/>
      <c r="G13" s="35" t="str">
        <f aca="false">IF(F13="","",IF(IFERROR(INDEX(Intervals!$B$5:$B$20,MATCH(F13,Intervals!$A$5:$A$20,0)),"")=6,"Yes",IF(IFERROR(INDEX(Intervals!$B$5:$B$20,MATCH(F13,Intervals!$A$5:$A$20,0)),"")=12,"No","See scheme")))</f>
        <v/>
      </c>
      <c r="H13" s="35" t="str">
        <f aca="false">IF(C13="","",IF(I13&lt;&gt;"",I13,IF(IFERROR(INDEX(Intervals!$B$5:$B$20,MATCH(F13,Intervals!$A$5:$A$20,0)),0)=0,"",INDEX(Intervals!$B$5:$B$20,MATCH(F13,Intervals!$A$5:$A$20,0)))))</f>
        <v/>
      </c>
      <c r="I13" s="36"/>
      <c r="J13" s="37"/>
      <c r="K13" s="38" t="str">
        <f aca="false">IF(OR(J13="",H13="",H13=0),"",EDATE(J13,H13))</f>
        <v/>
      </c>
      <c r="L13" s="39" t="str">
        <f aca="true">IF(K13="","",K13-TODAY())</f>
        <v/>
      </c>
      <c r="M13" s="35" t="str">
        <f aca="true">IF(C13="","",IF(F13="","Choose a type",IF(H13="","Enter scheme interval",IF(J13="","No examination date",IF(K13&lt;TODAY(),"OVERDUE",IF(K13-TODAY()&lt;=30,"Due within 30 days","In date"))))))</f>
        <v/>
      </c>
      <c r="N13" s="36"/>
      <c r="O13" s="37"/>
      <c r="P13" s="34"/>
      <c r="Q13" s="33"/>
      <c r="R13" s="34"/>
    </row>
    <row r="14" customFormat="false" ht="15" hidden="false" customHeight="false" outlineLevel="0" collapsed="false">
      <c r="A14" s="33"/>
      <c r="B14" s="34"/>
      <c r="C14" s="34"/>
      <c r="D14" s="33"/>
      <c r="E14" s="33"/>
      <c r="F14" s="33"/>
      <c r="G14" s="35" t="str">
        <f aca="false">IF(F14="","",IF(IFERROR(INDEX(Intervals!$B$5:$B$20,MATCH(F14,Intervals!$A$5:$A$20,0)),"")=6,"Yes",IF(IFERROR(INDEX(Intervals!$B$5:$B$20,MATCH(F14,Intervals!$A$5:$A$20,0)),"")=12,"No","See scheme")))</f>
        <v/>
      </c>
      <c r="H14" s="35" t="str">
        <f aca="false">IF(C14="","",IF(I14&lt;&gt;"",I14,IF(IFERROR(INDEX(Intervals!$B$5:$B$20,MATCH(F14,Intervals!$A$5:$A$20,0)),0)=0,"",INDEX(Intervals!$B$5:$B$20,MATCH(F14,Intervals!$A$5:$A$20,0)))))</f>
        <v/>
      </c>
      <c r="I14" s="36"/>
      <c r="J14" s="37"/>
      <c r="K14" s="38" t="str">
        <f aca="false">IF(OR(J14="",H14="",H14=0),"",EDATE(J14,H14))</f>
        <v/>
      </c>
      <c r="L14" s="39" t="str">
        <f aca="true">IF(K14="","",K14-TODAY())</f>
        <v/>
      </c>
      <c r="M14" s="35" t="str">
        <f aca="true">IF(C14="","",IF(F14="","Choose a type",IF(H14="","Enter scheme interval",IF(J14="","No examination date",IF(K14&lt;TODAY(),"OVERDUE",IF(K14-TODAY()&lt;=30,"Due within 30 days","In date"))))))</f>
        <v/>
      </c>
      <c r="N14" s="36"/>
      <c r="O14" s="37"/>
      <c r="P14" s="34"/>
      <c r="Q14" s="33"/>
      <c r="R14" s="34"/>
    </row>
    <row r="15" customFormat="false" ht="15" hidden="false" customHeight="false" outlineLevel="0" collapsed="false">
      <c r="A15" s="33"/>
      <c r="B15" s="34"/>
      <c r="C15" s="34"/>
      <c r="D15" s="33"/>
      <c r="E15" s="33"/>
      <c r="F15" s="33"/>
      <c r="G15" s="35" t="str">
        <f aca="false">IF(F15="","",IF(IFERROR(INDEX(Intervals!$B$5:$B$20,MATCH(F15,Intervals!$A$5:$A$20,0)),"")=6,"Yes",IF(IFERROR(INDEX(Intervals!$B$5:$B$20,MATCH(F15,Intervals!$A$5:$A$20,0)),"")=12,"No","See scheme")))</f>
        <v/>
      </c>
      <c r="H15" s="35" t="str">
        <f aca="false">IF(C15="","",IF(I15&lt;&gt;"",I15,IF(IFERROR(INDEX(Intervals!$B$5:$B$20,MATCH(F15,Intervals!$A$5:$A$20,0)),0)=0,"",INDEX(Intervals!$B$5:$B$20,MATCH(F15,Intervals!$A$5:$A$20,0)))))</f>
        <v/>
      </c>
      <c r="I15" s="36"/>
      <c r="J15" s="37"/>
      <c r="K15" s="38" t="str">
        <f aca="false">IF(OR(J15="",H15="",H15=0),"",EDATE(J15,H15))</f>
        <v/>
      </c>
      <c r="L15" s="39" t="str">
        <f aca="true">IF(K15="","",K15-TODAY())</f>
        <v/>
      </c>
      <c r="M15" s="35" t="str">
        <f aca="true">IF(C15="","",IF(F15="","Choose a type",IF(H15="","Enter scheme interval",IF(J15="","No examination date",IF(K15&lt;TODAY(),"OVERDUE",IF(K15-TODAY()&lt;=30,"Due within 30 days","In date"))))))</f>
        <v/>
      </c>
      <c r="N15" s="36"/>
      <c r="O15" s="37"/>
      <c r="P15" s="34"/>
      <c r="Q15" s="33"/>
      <c r="R15" s="34"/>
    </row>
    <row r="16" customFormat="false" ht="15" hidden="false" customHeight="false" outlineLevel="0" collapsed="false">
      <c r="A16" s="33"/>
      <c r="B16" s="34"/>
      <c r="C16" s="34"/>
      <c r="D16" s="33"/>
      <c r="E16" s="33"/>
      <c r="F16" s="33"/>
      <c r="G16" s="35" t="str">
        <f aca="false">IF(F16="","",IF(IFERROR(INDEX(Intervals!$B$5:$B$20,MATCH(F16,Intervals!$A$5:$A$20,0)),"")=6,"Yes",IF(IFERROR(INDEX(Intervals!$B$5:$B$20,MATCH(F16,Intervals!$A$5:$A$20,0)),"")=12,"No","See scheme")))</f>
        <v/>
      </c>
      <c r="H16" s="35" t="str">
        <f aca="false">IF(C16="","",IF(I16&lt;&gt;"",I16,IF(IFERROR(INDEX(Intervals!$B$5:$B$20,MATCH(F16,Intervals!$A$5:$A$20,0)),0)=0,"",INDEX(Intervals!$B$5:$B$20,MATCH(F16,Intervals!$A$5:$A$20,0)))))</f>
        <v/>
      </c>
      <c r="I16" s="36"/>
      <c r="J16" s="37"/>
      <c r="K16" s="38" t="str">
        <f aca="false">IF(OR(J16="",H16="",H16=0),"",EDATE(J16,H16))</f>
        <v/>
      </c>
      <c r="L16" s="39" t="str">
        <f aca="true">IF(K16="","",K16-TODAY())</f>
        <v/>
      </c>
      <c r="M16" s="35" t="str">
        <f aca="true">IF(C16="","",IF(F16="","Choose a type",IF(H16="","Enter scheme interval",IF(J16="","No examination date",IF(K16&lt;TODAY(),"OVERDUE",IF(K16-TODAY()&lt;=30,"Due within 30 days","In date"))))))</f>
        <v/>
      </c>
      <c r="N16" s="36"/>
      <c r="O16" s="37"/>
      <c r="P16" s="34"/>
      <c r="Q16" s="33"/>
      <c r="R16" s="34"/>
    </row>
    <row r="17" customFormat="false" ht="15" hidden="false" customHeight="false" outlineLevel="0" collapsed="false">
      <c r="A17" s="33"/>
      <c r="B17" s="34"/>
      <c r="C17" s="34"/>
      <c r="D17" s="33"/>
      <c r="E17" s="33"/>
      <c r="F17" s="33"/>
      <c r="G17" s="35" t="str">
        <f aca="false">IF(F17="","",IF(IFERROR(INDEX(Intervals!$B$5:$B$20,MATCH(F17,Intervals!$A$5:$A$20,0)),"")=6,"Yes",IF(IFERROR(INDEX(Intervals!$B$5:$B$20,MATCH(F17,Intervals!$A$5:$A$20,0)),"")=12,"No","See scheme")))</f>
        <v/>
      </c>
      <c r="H17" s="35" t="str">
        <f aca="false">IF(C17="","",IF(I17&lt;&gt;"",I17,IF(IFERROR(INDEX(Intervals!$B$5:$B$20,MATCH(F17,Intervals!$A$5:$A$20,0)),0)=0,"",INDEX(Intervals!$B$5:$B$20,MATCH(F17,Intervals!$A$5:$A$20,0)))))</f>
        <v/>
      </c>
      <c r="I17" s="36"/>
      <c r="J17" s="37"/>
      <c r="K17" s="38" t="str">
        <f aca="false">IF(OR(J17="",H17="",H17=0),"",EDATE(J17,H17))</f>
        <v/>
      </c>
      <c r="L17" s="39" t="str">
        <f aca="true">IF(K17="","",K17-TODAY())</f>
        <v/>
      </c>
      <c r="M17" s="35" t="str">
        <f aca="true">IF(C17="","",IF(F17="","Choose a type",IF(H17="","Enter scheme interval",IF(J17="","No examination date",IF(K17&lt;TODAY(),"OVERDUE",IF(K17-TODAY()&lt;=30,"Due within 30 days","In date"))))))</f>
        <v/>
      </c>
      <c r="N17" s="36"/>
      <c r="O17" s="37"/>
      <c r="P17" s="34"/>
      <c r="Q17" s="33"/>
      <c r="R17" s="34"/>
    </row>
    <row r="18" customFormat="false" ht="15" hidden="false" customHeight="false" outlineLevel="0" collapsed="false">
      <c r="A18" s="33"/>
      <c r="B18" s="34"/>
      <c r="C18" s="34"/>
      <c r="D18" s="33"/>
      <c r="E18" s="33"/>
      <c r="F18" s="33"/>
      <c r="G18" s="35" t="str">
        <f aca="false">IF(F18="","",IF(IFERROR(INDEX(Intervals!$B$5:$B$20,MATCH(F18,Intervals!$A$5:$A$20,0)),"")=6,"Yes",IF(IFERROR(INDEX(Intervals!$B$5:$B$20,MATCH(F18,Intervals!$A$5:$A$20,0)),"")=12,"No","See scheme")))</f>
        <v/>
      </c>
      <c r="H18" s="35" t="str">
        <f aca="false">IF(C18="","",IF(I18&lt;&gt;"",I18,IF(IFERROR(INDEX(Intervals!$B$5:$B$20,MATCH(F18,Intervals!$A$5:$A$20,0)),0)=0,"",INDEX(Intervals!$B$5:$B$20,MATCH(F18,Intervals!$A$5:$A$20,0)))))</f>
        <v/>
      </c>
      <c r="I18" s="36"/>
      <c r="J18" s="37"/>
      <c r="K18" s="38" t="str">
        <f aca="false">IF(OR(J18="",H18="",H18=0),"",EDATE(J18,H18))</f>
        <v/>
      </c>
      <c r="L18" s="39" t="str">
        <f aca="true">IF(K18="","",K18-TODAY())</f>
        <v/>
      </c>
      <c r="M18" s="35" t="str">
        <f aca="true">IF(C18="","",IF(F18="","Choose a type",IF(H18="","Enter scheme interval",IF(J18="","No examination date",IF(K18&lt;TODAY(),"OVERDUE",IF(K18-TODAY()&lt;=30,"Due within 30 days","In date"))))))</f>
        <v/>
      </c>
      <c r="N18" s="36"/>
      <c r="O18" s="37"/>
      <c r="P18" s="34"/>
      <c r="Q18" s="33"/>
      <c r="R18" s="34"/>
    </row>
    <row r="19" customFormat="false" ht="15" hidden="false" customHeight="false" outlineLevel="0" collapsed="false">
      <c r="A19" s="33"/>
      <c r="B19" s="34"/>
      <c r="C19" s="34"/>
      <c r="D19" s="33"/>
      <c r="E19" s="33"/>
      <c r="F19" s="33"/>
      <c r="G19" s="35" t="str">
        <f aca="false">IF(F19="","",IF(IFERROR(INDEX(Intervals!$B$5:$B$20,MATCH(F19,Intervals!$A$5:$A$20,0)),"")=6,"Yes",IF(IFERROR(INDEX(Intervals!$B$5:$B$20,MATCH(F19,Intervals!$A$5:$A$20,0)),"")=12,"No","See scheme")))</f>
        <v/>
      </c>
      <c r="H19" s="35" t="str">
        <f aca="false">IF(C19="","",IF(I19&lt;&gt;"",I19,IF(IFERROR(INDEX(Intervals!$B$5:$B$20,MATCH(F19,Intervals!$A$5:$A$20,0)),0)=0,"",INDEX(Intervals!$B$5:$B$20,MATCH(F19,Intervals!$A$5:$A$20,0)))))</f>
        <v/>
      </c>
      <c r="I19" s="36"/>
      <c r="J19" s="37"/>
      <c r="K19" s="38" t="str">
        <f aca="false">IF(OR(J19="",H19="",H19=0),"",EDATE(J19,H19))</f>
        <v/>
      </c>
      <c r="L19" s="39" t="str">
        <f aca="true">IF(K19="","",K19-TODAY())</f>
        <v/>
      </c>
      <c r="M19" s="35" t="str">
        <f aca="true">IF(C19="","",IF(F19="","Choose a type",IF(H19="","Enter scheme interval",IF(J19="","No examination date",IF(K19&lt;TODAY(),"OVERDUE",IF(K19-TODAY()&lt;=30,"Due within 30 days","In date"))))))</f>
        <v/>
      </c>
      <c r="N19" s="36"/>
      <c r="O19" s="37"/>
      <c r="P19" s="34"/>
      <c r="Q19" s="33"/>
      <c r="R19" s="34"/>
    </row>
    <row r="20" customFormat="false" ht="15" hidden="false" customHeight="false" outlineLevel="0" collapsed="false">
      <c r="A20" s="33"/>
      <c r="B20" s="34"/>
      <c r="C20" s="34"/>
      <c r="D20" s="33"/>
      <c r="E20" s="33"/>
      <c r="F20" s="33"/>
      <c r="G20" s="35" t="str">
        <f aca="false">IF(F20="","",IF(IFERROR(INDEX(Intervals!$B$5:$B$20,MATCH(F20,Intervals!$A$5:$A$20,0)),"")=6,"Yes",IF(IFERROR(INDEX(Intervals!$B$5:$B$20,MATCH(F20,Intervals!$A$5:$A$20,0)),"")=12,"No","See scheme")))</f>
        <v/>
      </c>
      <c r="H20" s="35" t="str">
        <f aca="false">IF(C20="","",IF(I20&lt;&gt;"",I20,IF(IFERROR(INDEX(Intervals!$B$5:$B$20,MATCH(F20,Intervals!$A$5:$A$20,0)),0)=0,"",INDEX(Intervals!$B$5:$B$20,MATCH(F20,Intervals!$A$5:$A$20,0)))))</f>
        <v/>
      </c>
      <c r="I20" s="36"/>
      <c r="J20" s="37"/>
      <c r="K20" s="38" t="str">
        <f aca="false">IF(OR(J20="",H20="",H20=0),"",EDATE(J20,H20))</f>
        <v/>
      </c>
      <c r="L20" s="39" t="str">
        <f aca="true">IF(K20="","",K20-TODAY())</f>
        <v/>
      </c>
      <c r="M20" s="35" t="str">
        <f aca="true">IF(C20="","",IF(F20="","Choose a type",IF(H20="","Enter scheme interval",IF(J20="","No examination date",IF(K20&lt;TODAY(),"OVERDUE",IF(K20-TODAY()&lt;=30,"Due within 30 days","In date"))))))</f>
        <v/>
      </c>
      <c r="N20" s="36"/>
      <c r="O20" s="37"/>
      <c r="P20" s="34"/>
      <c r="Q20" s="33"/>
      <c r="R20" s="34"/>
    </row>
    <row r="21" customFormat="false" ht="15" hidden="false" customHeight="false" outlineLevel="0" collapsed="false">
      <c r="A21" s="33"/>
      <c r="B21" s="34"/>
      <c r="C21" s="34"/>
      <c r="D21" s="33"/>
      <c r="E21" s="33"/>
      <c r="F21" s="33"/>
      <c r="G21" s="35" t="str">
        <f aca="false">IF(F21="","",IF(IFERROR(INDEX(Intervals!$B$5:$B$20,MATCH(F21,Intervals!$A$5:$A$20,0)),"")=6,"Yes",IF(IFERROR(INDEX(Intervals!$B$5:$B$20,MATCH(F21,Intervals!$A$5:$A$20,0)),"")=12,"No","See scheme")))</f>
        <v/>
      </c>
      <c r="H21" s="35" t="str">
        <f aca="false">IF(C21="","",IF(I21&lt;&gt;"",I21,IF(IFERROR(INDEX(Intervals!$B$5:$B$20,MATCH(F21,Intervals!$A$5:$A$20,0)),0)=0,"",INDEX(Intervals!$B$5:$B$20,MATCH(F21,Intervals!$A$5:$A$20,0)))))</f>
        <v/>
      </c>
      <c r="I21" s="36"/>
      <c r="J21" s="37"/>
      <c r="K21" s="38" t="str">
        <f aca="false">IF(OR(J21="",H21="",H21=0),"",EDATE(J21,H21))</f>
        <v/>
      </c>
      <c r="L21" s="39" t="str">
        <f aca="true">IF(K21="","",K21-TODAY())</f>
        <v/>
      </c>
      <c r="M21" s="35" t="str">
        <f aca="true">IF(C21="","",IF(F21="","Choose a type",IF(H21="","Enter scheme interval",IF(J21="","No examination date",IF(K21&lt;TODAY(),"OVERDUE",IF(K21-TODAY()&lt;=30,"Due within 30 days","In date"))))))</f>
        <v/>
      </c>
      <c r="N21" s="36"/>
      <c r="O21" s="37"/>
      <c r="P21" s="34"/>
      <c r="Q21" s="33"/>
      <c r="R21" s="34"/>
    </row>
    <row r="22" customFormat="false" ht="15" hidden="false" customHeight="false" outlineLevel="0" collapsed="false">
      <c r="A22" s="33"/>
      <c r="B22" s="34"/>
      <c r="C22" s="34"/>
      <c r="D22" s="33"/>
      <c r="E22" s="33"/>
      <c r="F22" s="33"/>
      <c r="G22" s="35" t="str">
        <f aca="false">IF(F22="","",IF(IFERROR(INDEX(Intervals!$B$5:$B$20,MATCH(F22,Intervals!$A$5:$A$20,0)),"")=6,"Yes",IF(IFERROR(INDEX(Intervals!$B$5:$B$20,MATCH(F22,Intervals!$A$5:$A$20,0)),"")=12,"No","See scheme")))</f>
        <v/>
      </c>
      <c r="H22" s="35" t="str">
        <f aca="false">IF(C22="","",IF(I22&lt;&gt;"",I22,IF(IFERROR(INDEX(Intervals!$B$5:$B$20,MATCH(F22,Intervals!$A$5:$A$20,0)),0)=0,"",INDEX(Intervals!$B$5:$B$20,MATCH(F22,Intervals!$A$5:$A$20,0)))))</f>
        <v/>
      </c>
      <c r="I22" s="36"/>
      <c r="J22" s="37"/>
      <c r="K22" s="38" t="str">
        <f aca="false">IF(OR(J22="",H22="",H22=0),"",EDATE(J22,H22))</f>
        <v/>
      </c>
      <c r="L22" s="39" t="str">
        <f aca="true">IF(K22="","",K22-TODAY())</f>
        <v/>
      </c>
      <c r="M22" s="35" t="str">
        <f aca="true">IF(C22="","",IF(F22="","Choose a type",IF(H22="","Enter scheme interval",IF(J22="","No examination date",IF(K22&lt;TODAY(),"OVERDUE",IF(K22-TODAY()&lt;=30,"Due within 30 days","In date"))))))</f>
        <v/>
      </c>
      <c r="N22" s="36"/>
      <c r="O22" s="37"/>
      <c r="P22" s="34"/>
      <c r="Q22" s="33"/>
      <c r="R22" s="34"/>
    </row>
    <row r="23" customFormat="false" ht="15" hidden="false" customHeight="false" outlineLevel="0" collapsed="false">
      <c r="A23" s="33"/>
      <c r="B23" s="34"/>
      <c r="C23" s="34"/>
      <c r="D23" s="33"/>
      <c r="E23" s="33"/>
      <c r="F23" s="33"/>
      <c r="G23" s="35" t="str">
        <f aca="false">IF(F23="","",IF(IFERROR(INDEX(Intervals!$B$5:$B$20,MATCH(F23,Intervals!$A$5:$A$20,0)),"")=6,"Yes",IF(IFERROR(INDEX(Intervals!$B$5:$B$20,MATCH(F23,Intervals!$A$5:$A$20,0)),"")=12,"No","See scheme")))</f>
        <v/>
      </c>
      <c r="H23" s="35" t="str">
        <f aca="false">IF(C23="","",IF(I23&lt;&gt;"",I23,IF(IFERROR(INDEX(Intervals!$B$5:$B$20,MATCH(F23,Intervals!$A$5:$A$20,0)),0)=0,"",INDEX(Intervals!$B$5:$B$20,MATCH(F23,Intervals!$A$5:$A$20,0)))))</f>
        <v/>
      </c>
      <c r="I23" s="36"/>
      <c r="J23" s="37"/>
      <c r="K23" s="38" t="str">
        <f aca="false">IF(OR(J23="",H23="",H23=0),"",EDATE(J23,H23))</f>
        <v/>
      </c>
      <c r="L23" s="39" t="str">
        <f aca="true">IF(K23="","",K23-TODAY())</f>
        <v/>
      </c>
      <c r="M23" s="35" t="str">
        <f aca="true">IF(C23="","",IF(F23="","Choose a type",IF(H23="","Enter scheme interval",IF(J23="","No examination date",IF(K23&lt;TODAY(),"OVERDUE",IF(K23-TODAY()&lt;=30,"Due within 30 days","In date"))))))</f>
        <v/>
      </c>
      <c r="N23" s="36"/>
      <c r="O23" s="37"/>
      <c r="P23" s="34"/>
      <c r="Q23" s="33"/>
      <c r="R23" s="34"/>
    </row>
    <row r="24" customFormat="false" ht="15" hidden="false" customHeight="false" outlineLevel="0" collapsed="false">
      <c r="A24" s="33"/>
      <c r="B24" s="34"/>
      <c r="C24" s="34"/>
      <c r="D24" s="33"/>
      <c r="E24" s="33"/>
      <c r="F24" s="33"/>
      <c r="G24" s="35" t="str">
        <f aca="false">IF(F24="","",IF(IFERROR(INDEX(Intervals!$B$5:$B$20,MATCH(F24,Intervals!$A$5:$A$20,0)),"")=6,"Yes",IF(IFERROR(INDEX(Intervals!$B$5:$B$20,MATCH(F24,Intervals!$A$5:$A$20,0)),"")=12,"No","See scheme")))</f>
        <v/>
      </c>
      <c r="H24" s="35" t="str">
        <f aca="false">IF(C24="","",IF(I24&lt;&gt;"",I24,IF(IFERROR(INDEX(Intervals!$B$5:$B$20,MATCH(F24,Intervals!$A$5:$A$20,0)),0)=0,"",INDEX(Intervals!$B$5:$B$20,MATCH(F24,Intervals!$A$5:$A$20,0)))))</f>
        <v/>
      </c>
      <c r="I24" s="36"/>
      <c r="J24" s="37"/>
      <c r="K24" s="38" t="str">
        <f aca="false">IF(OR(J24="",H24="",H24=0),"",EDATE(J24,H24))</f>
        <v/>
      </c>
      <c r="L24" s="39" t="str">
        <f aca="true">IF(K24="","",K24-TODAY())</f>
        <v/>
      </c>
      <c r="M24" s="35" t="str">
        <f aca="true">IF(C24="","",IF(F24="","Choose a type",IF(H24="","Enter scheme interval",IF(J24="","No examination date",IF(K24&lt;TODAY(),"OVERDUE",IF(K24-TODAY()&lt;=30,"Due within 30 days","In date"))))))</f>
        <v/>
      </c>
      <c r="N24" s="36"/>
      <c r="O24" s="37"/>
      <c r="P24" s="34"/>
      <c r="Q24" s="33"/>
      <c r="R24" s="34"/>
    </row>
    <row r="25" customFormat="false" ht="15" hidden="false" customHeight="false" outlineLevel="0" collapsed="false">
      <c r="A25" s="33"/>
      <c r="B25" s="34"/>
      <c r="C25" s="34"/>
      <c r="D25" s="33"/>
      <c r="E25" s="33"/>
      <c r="F25" s="33"/>
      <c r="G25" s="35" t="str">
        <f aca="false">IF(F25="","",IF(IFERROR(INDEX(Intervals!$B$5:$B$20,MATCH(F25,Intervals!$A$5:$A$20,0)),"")=6,"Yes",IF(IFERROR(INDEX(Intervals!$B$5:$B$20,MATCH(F25,Intervals!$A$5:$A$20,0)),"")=12,"No","See scheme")))</f>
        <v/>
      </c>
      <c r="H25" s="35" t="str">
        <f aca="false">IF(C25="","",IF(I25&lt;&gt;"",I25,IF(IFERROR(INDEX(Intervals!$B$5:$B$20,MATCH(F25,Intervals!$A$5:$A$20,0)),0)=0,"",INDEX(Intervals!$B$5:$B$20,MATCH(F25,Intervals!$A$5:$A$20,0)))))</f>
        <v/>
      </c>
      <c r="I25" s="36"/>
      <c r="J25" s="37"/>
      <c r="K25" s="38" t="str">
        <f aca="false">IF(OR(J25="",H25="",H25=0),"",EDATE(J25,H25))</f>
        <v/>
      </c>
      <c r="L25" s="39" t="str">
        <f aca="true">IF(K25="","",K25-TODAY())</f>
        <v/>
      </c>
      <c r="M25" s="35" t="str">
        <f aca="true">IF(C25="","",IF(F25="","Choose a type",IF(H25="","Enter scheme interval",IF(J25="","No examination date",IF(K25&lt;TODAY(),"OVERDUE",IF(K25-TODAY()&lt;=30,"Due within 30 days","In date"))))))</f>
        <v/>
      </c>
      <c r="N25" s="36"/>
      <c r="O25" s="37"/>
      <c r="P25" s="34"/>
      <c r="Q25" s="33"/>
      <c r="R25" s="34"/>
    </row>
    <row r="26" customFormat="false" ht="15" hidden="false" customHeight="false" outlineLevel="0" collapsed="false">
      <c r="A26" s="33"/>
      <c r="B26" s="34"/>
      <c r="C26" s="34"/>
      <c r="D26" s="33"/>
      <c r="E26" s="33"/>
      <c r="F26" s="33"/>
      <c r="G26" s="35" t="str">
        <f aca="false">IF(F26="","",IF(IFERROR(INDEX(Intervals!$B$5:$B$20,MATCH(F26,Intervals!$A$5:$A$20,0)),"")=6,"Yes",IF(IFERROR(INDEX(Intervals!$B$5:$B$20,MATCH(F26,Intervals!$A$5:$A$20,0)),"")=12,"No","See scheme")))</f>
        <v/>
      </c>
      <c r="H26" s="35" t="str">
        <f aca="false">IF(C26="","",IF(I26&lt;&gt;"",I26,IF(IFERROR(INDEX(Intervals!$B$5:$B$20,MATCH(F26,Intervals!$A$5:$A$20,0)),0)=0,"",INDEX(Intervals!$B$5:$B$20,MATCH(F26,Intervals!$A$5:$A$20,0)))))</f>
        <v/>
      </c>
      <c r="I26" s="36"/>
      <c r="J26" s="37"/>
      <c r="K26" s="38" t="str">
        <f aca="false">IF(OR(J26="",H26="",H26=0),"",EDATE(J26,H26))</f>
        <v/>
      </c>
      <c r="L26" s="39" t="str">
        <f aca="true">IF(K26="","",K26-TODAY())</f>
        <v/>
      </c>
      <c r="M26" s="35" t="str">
        <f aca="true">IF(C26="","",IF(F26="","Choose a type",IF(H26="","Enter scheme interval",IF(J26="","No examination date",IF(K26&lt;TODAY(),"OVERDUE",IF(K26-TODAY()&lt;=30,"Due within 30 days","In date"))))))</f>
        <v/>
      </c>
      <c r="N26" s="36"/>
      <c r="O26" s="37"/>
      <c r="P26" s="34"/>
      <c r="Q26" s="33"/>
      <c r="R26" s="34"/>
    </row>
    <row r="27" customFormat="false" ht="15" hidden="false" customHeight="false" outlineLevel="0" collapsed="false">
      <c r="A27" s="33"/>
      <c r="B27" s="34"/>
      <c r="C27" s="34"/>
      <c r="D27" s="33"/>
      <c r="E27" s="33"/>
      <c r="F27" s="33"/>
      <c r="G27" s="35" t="str">
        <f aca="false">IF(F27="","",IF(IFERROR(INDEX(Intervals!$B$5:$B$20,MATCH(F27,Intervals!$A$5:$A$20,0)),"")=6,"Yes",IF(IFERROR(INDEX(Intervals!$B$5:$B$20,MATCH(F27,Intervals!$A$5:$A$20,0)),"")=12,"No","See scheme")))</f>
        <v/>
      </c>
      <c r="H27" s="35" t="str">
        <f aca="false">IF(C27="","",IF(I27&lt;&gt;"",I27,IF(IFERROR(INDEX(Intervals!$B$5:$B$20,MATCH(F27,Intervals!$A$5:$A$20,0)),0)=0,"",INDEX(Intervals!$B$5:$B$20,MATCH(F27,Intervals!$A$5:$A$20,0)))))</f>
        <v/>
      </c>
      <c r="I27" s="36"/>
      <c r="J27" s="37"/>
      <c r="K27" s="38" t="str">
        <f aca="false">IF(OR(J27="",H27="",H27=0),"",EDATE(J27,H27))</f>
        <v/>
      </c>
      <c r="L27" s="39" t="str">
        <f aca="true">IF(K27="","",K27-TODAY())</f>
        <v/>
      </c>
      <c r="M27" s="35" t="str">
        <f aca="true">IF(C27="","",IF(F27="","Choose a type",IF(H27="","Enter scheme interval",IF(J27="","No examination date",IF(K27&lt;TODAY(),"OVERDUE",IF(K27-TODAY()&lt;=30,"Due within 30 days","In date"))))))</f>
        <v/>
      </c>
      <c r="N27" s="36"/>
      <c r="O27" s="37"/>
      <c r="P27" s="34"/>
      <c r="Q27" s="33"/>
      <c r="R27" s="34"/>
    </row>
    <row r="28" customFormat="false" ht="15" hidden="false" customHeight="false" outlineLevel="0" collapsed="false">
      <c r="A28" s="33"/>
      <c r="B28" s="34"/>
      <c r="C28" s="34"/>
      <c r="D28" s="33"/>
      <c r="E28" s="33"/>
      <c r="F28" s="33"/>
      <c r="G28" s="35" t="str">
        <f aca="false">IF(F28="","",IF(IFERROR(INDEX(Intervals!$B$5:$B$20,MATCH(F28,Intervals!$A$5:$A$20,0)),"")=6,"Yes",IF(IFERROR(INDEX(Intervals!$B$5:$B$20,MATCH(F28,Intervals!$A$5:$A$20,0)),"")=12,"No","See scheme")))</f>
        <v/>
      </c>
      <c r="H28" s="35" t="str">
        <f aca="false">IF(C28="","",IF(I28&lt;&gt;"",I28,IF(IFERROR(INDEX(Intervals!$B$5:$B$20,MATCH(F28,Intervals!$A$5:$A$20,0)),0)=0,"",INDEX(Intervals!$B$5:$B$20,MATCH(F28,Intervals!$A$5:$A$20,0)))))</f>
        <v/>
      </c>
      <c r="I28" s="36"/>
      <c r="J28" s="37"/>
      <c r="K28" s="38" t="str">
        <f aca="false">IF(OR(J28="",H28="",H28=0),"",EDATE(J28,H28))</f>
        <v/>
      </c>
      <c r="L28" s="39" t="str">
        <f aca="true">IF(K28="","",K28-TODAY())</f>
        <v/>
      </c>
      <c r="M28" s="35" t="str">
        <f aca="true">IF(C28="","",IF(F28="","Choose a type",IF(H28="","Enter scheme interval",IF(J28="","No examination date",IF(K28&lt;TODAY(),"OVERDUE",IF(K28-TODAY()&lt;=30,"Due within 30 days","In date"))))))</f>
        <v/>
      </c>
      <c r="N28" s="36"/>
      <c r="O28" s="37"/>
      <c r="P28" s="34"/>
      <c r="Q28" s="33"/>
      <c r="R28" s="34"/>
    </row>
    <row r="29" customFormat="false" ht="15" hidden="false" customHeight="false" outlineLevel="0" collapsed="false">
      <c r="A29" s="33"/>
      <c r="B29" s="34"/>
      <c r="C29" s="34"/>
      <c r="D29" s="33"/>
      <c r="E29" s="33"/>
      <c r="F29" s="33"/>
      <c r="G29" s="35" t="str">
        <f aca="false">IF(F29="","",IF(IFERROR(INDEX(Intervals!$B$5:$B$20,MATCH(F29,Intervals!$A$5:$A$20,0)),"")=6,"Yes",IF(IFERROR(INDEX(Intervals!$B$5:$B$20,MATCH(F29,Intervals!$A$5:$A$20,0)),"")=12,"No","See scheme")))</f>
        <v/>
      </c>
      <c r="H29" s="35" t="str">
        <f aca="false">IF(C29="","",IF(I29&lt;&gt;"",I29,IF(IFERROR(INDEX(Intervals!$B$5:$B$20,MATCH(F29,Intervals!$A$5:$A$20,0)),0)=0,"",INDEX(Intervals!$B$5:$B$20,MATCH(F29,Intervals!$A$5:$A$20,0)))))</f>
        <v/>
      </c>
      <c r="I29" s="36"/>
      <c r="J29" s="37"/>
      <c r="K29" s="38" t="str">
        <f aca="false">IF(OR(J29="",H29="",H29=0),"",EDATE(J29,H29))</f>
        <v/>
      </c>
      <c r="L29" s="39" t="str">
        <f aca="true">IF(K29="","",K29-TODAY())</f>
        <v/>
      </c>
      <c r="M29" s="35" t="str">
        <f aca="true">IF(C29="","",IF(F29="","Choose a type",IF(H29="","Enter scheme interval",IF(J29="","No examination date",IF(K29&lt;TODAY(),"OVERDUE",IF(K29-TODAY()&lt;=30,"Due within 30 days","In date"))))))</f>
        <v/>
      </c>
      <c r="N29" s="36"/>
      <c r="O29" s="37"/>
      <c r="P29" s="34"/>
      <c r="Q29" s="33"/>
      <c r="R29" s="34"/>
    </row>
    <row r="30" customFormat="false" ht="15" hidden="false" customHeight="false" outlineLevel="0" collapsed="false">
      <c r="A30" s="33"/>
      <c r="B30" s="34"/>
      <c r="C30" s="34"/>
      <c r="D30" s="33"/>
      <c r="E30" s="33"/>
      <c r="F30" s="33"/>
      <c r="G30" s="35" t="str">
        <f aca="false">IF(F30="","",IF(IFERROR(INDEX(Intervals!$B$5:$B$20,MATCH(F30,Intervals!$A$5:$A$20,0)),"")=6,"Yes",IF(IFERROR(INDEX(Intervals!$B$5:$B$20,MATCH(F30,Intervals!$A$5:$A$20,0)),"")=12,"No","See scheme")))</f>
        <v/>
      </c>
      <c r="H30" s="35" t="str">
        <f aca="false">IF(C30="","",IF(I30&lt;&gt;"",I30,IF(IFERROR(INDEX(Intervals!$B$5:$B$20,MATCH(F30,Intervals!$A$5:$A$20,0)),0)=0,"",INDEX(Intervals!$B$5:$B$20,MATCH(F30,Intervals!$A$5:$A$20,0)))))</f>
        <v/>
      </c>
      <c r="I30" s="36"/>
      <c r="J30" s="37"/>
      <c r="K30" s="38" t="str">
        <f aca="false">IF(OR(J30="",H30="",H30=0),"",EDATE(J30,H30))</f>
        <v/>
      </c>
      <c r="L30" s="39" t="str">
        <f aca="true">IF(K30="","",K30-TODAY())</f>
        <v/>
      </c>
      <c r="M30" s="35" t="str">
        <f aca="true">IF(C30="","",IF(F30="","Choose a type",IF(H30="","Enter scheme interval",IF(J30="","No examination date",IF(K30&lt;TODAY(),"OVERDUE",IF(K30-TODAY()&lt;=30,"Due within 30 days","In date"))))))</f>
        <v/>
      </c>
      <c r="N30" s="36"/>
      <c r="O30" s="37"/>
      <c r="P30" s="34"/>
      <c r="Q30" s="33"/>
      <c r="R30" s="34"/>
    </row>
    <row r="31" customFormat="false" ht="15" hidden="false" customHeight="false" outlineLevel="0" collapsed="false">
      <c r="A31" s="33"/>
      <c r="B31" s="34"/>
      <c r="C31" s="34"/>
      <c r="D31" s="33"/>
      <c r="E31" s="33"/>
      <c r="F31" s="33"/>
      <c r="G31" s="35" t="str">
        <f aca="false">IF(F31="","",IF(IFERROR(INDEX(Intervals!$B$5:$B$20,MATCH(F31,Intervals!$A$5:$A$20,0)),"")=6,"Yes",IF(IFERROR(INDEX(Intervals!$B$5:$B$20,MATCH(F31,Intervals!$A$5:$A$20,0)),"")=12,"No","See scheme")))</f>
        <v/>
      </c>
      <c r="H31" s="35" t="str">
        <f aca="false">IF(C31="","",IF(I31&lt;&gt;"",I31,IF(IFERROR(INDEX(Intervals!$B$5:$B$20,MATCH(F31,Intervals!$A$5:$A$20,0)),0)=0,"",INDEX(Intervals!$B$5:$B$20,MATCH(F31,Intervals!$A$5:$A$20,0)))))</f>
        <v/>
      </c>
      <c r="I31" s="36"/>
      <c r="J31" s="37"/>
      <c r="K31" s="38" t="str">
        <f aca="false">IF(OR(J31="",H31="",H31=0),"",EDATE(J31,H31))</f>
        <v/>
      </c>
      <c r="L31" s="39" t="str">
        <f aca="true">IF(K31="","",K31-TODAY())</f>
        <v/>
      </c>
      <c r="M31" s="35" t="str">
        <f aca="true">IF(C31="","",IF(F31="","Choose a type",IF(H31="","Enter scheme interval",IF(J31="","No examination date",IF(K31&lt;TODAY(),"OVERDUE",IF(K31-TODAY()&lt;=30,"Due within 30 days","In date"))))))</f>
        <v/>
      </c>
      <c r="N31" s="36"/>
      <c r="O31" s="37"/>
      <c r="P31" s="34"/>
      <c r="Q31" s="33"/>
      <c r="R31" s="34"/>
    </row>
    <row r="32" customFormat="false" ht="15" hidden="false" customHeight="false" outlineLevel="0" collapsed="false">
      <c r="A32" s="33"/>
      <c r="B32" s="34"/>
      <c r="C32" s="34"/>
      <c r="D32" s="33"/>
      <c r="E32" s="33"/>
      <c r="F32" s="33"/>
      <c r="G32" s="35" t="str">
        <f aca="false">IF(F32="","",IF(IFERROR(INDEX(Intervals!$B$5:$B$20,MATCH(F32,Intervals!$A$5:$A$20,0)),"")=6,"Yes",IF(IFERROR(INDEX(Intervals!$B$5:$B$20,MATCH(F32,Intervals!$A$5:$A$20,0)),"")=12,"No","See scheme")))</f>
        <v/>
      </c>
      <c r="H32" s="35" t="str">
        <f aca="false">IF(C32="","",IF(I32&lt;&gt;"",I32,IF(IFERROR(INDEX(Intervals!$B$5:$B$20,MATCH(F32,Intervals!$A$5:$A$20,0)),0)=0,"",INDEX(Intervals!$B$5:$B$20,MATCH(F32,Intervals!$A$5:$A$20,0)))))</f>
        <v/>
      </c>
      <c r="I32" s="36"/>
      <c r="J32" s="37"/>
      <c r="K32" s="38" t="str">
        <f aca="false">IF(OR(J32="",H32="",H32=0),"",EDATE(J32,H32))</f>
        <v/>
      </c>
      <c r="L32" s="39" t="str">
        <f aca="true">IF(K32="","",K32-TODAY())</f>
        <v/>
      </c>
      <c r="M32" s="35" t="str">
        <f aca="true">IF(C32="","",IF(F32="","Choose a type",IF(H32="","Enter scheme interval",IF(J32="","No examination date",IF(K32&lt;TODAY(),"OVERDUE",IF(K32-TODAY()&lt;=30,"Due within 30 days","In date"))))))</f>
        <v/>
      </c>
      <c r="N32" s="36"/>
      <c r="O32" s="37"/>
      <c r="P32" s="34"/>
      <c r="Q32" s="33"/>
      <c r="R32" s="34"/>
    </row>
    <row r="33" customFormat="false" ht="15" hidden="false" customHeight="false" outlineLevel="0" collapsed="false">
      <c r="A33" s="33"/>
      <c r="B33" s="34"/>
      <c r="C33" s="34"/>
      <c r="D33" s="33"/>
      <c r="E33" s="33"/>
      <c r="F33" s="33"/>
      <c r="G33" s="35" t="str">
        <f aca="false">IF(F33="","",IF(IFERROR(INDEX(Intervals!$B$5:$B$20,MATCH(F33,Intervals!$A$5:$A$20,0)),"")=6,"Yes",IF(IFERROR(INDEX(Intervals!$B$5:$B$20,MATCH(F33,Intervals!$A$5:$A$20,0)),"")=12,"No","See scheme")))</f>
        <v/>
      </c>
      <c r="H33" s="35" t="str">
        <f aca="false">IF(C33="","",IF(I33&lt;&gt;"",I33,IF(IFERROR(INDEX(Intervals!$B$5:$B$20,MATCH(F33,Intervals!$A$5:$A$20,0)),0)=0,"",INDEX(Intervals!$B$5:$B$20,MATCH(F33,Intervals!$A$5:$A$20,0)))))</f>
        <v/>
      </c>
      <c r="I33" s="36"/>
      <c r="J33" s="37"/>
      <c r="K33" s="38" t="str">
        <f aca="false">IF(OR(J33="",H33="",H33=0),"",EDATE(J33,H33))</f>
        <v/>
      </c>
      <c r="L33" s="39" t="str">
        <f aca="true">IF(K33="","",K33-TODAY())</f>
        <v/>
      </c>
      <c r="M33" s="35" t="str">
        <f aca="true">IF(C33="","",IF(F33="","Choose a type",IF(H33="","Enter scheme interval",IF(J33="","No examination date",IF(K33&lt;TODAY(),"OVERDUE",IF(K33-TODAY()&lt;=30,"Due within 30 days","In date"))))))</f>
        <v/>
      </c>
      <c r="N33" s="36"/>
      <c r="O33" s="37"/>
      <c r="P33" s="34"/>
      <c r="Q33" s="33"/>
      <c r="R33" s="34"/>
    </row>
    <row r="34" customFormat="false" ht="15" hidden="false" customHeight="false" outlineLevel="0" collapsed="false">
      <c r="A34" s="33"/>
      <c r="B34" s="34"/>
      <c r="C34" s="34"/>
      <c r="D34" s="33"/>
      <c r="E34" s="33"/>
      <c r="F34" s="33"/>
      <c r="G34" s="35" t="str">
        <f aca="false">IF(F34="","",IF(IFERROR(INDEX(Intervals!$B$5:$B$20,MATCH(F34,Intervals!$A$5:$A$20,0)),"")=6,"Yes",IF(IFERROR(INDEX(Intervals!$B$5:$B$20,MATCH(F34,Intervals!$A$5:$A$20,0)),"")=12,"No","See scheme")))</f>
        <v/>
      </c>
      <c r="H34" s="35" t="str">
        <f aca="false">IF(C34="","",IF(I34&lt;&gt;"",I34,IF(IFERROR(INDEX(Intervals!$B$5:$B$20,MATCH(F34,Intervals!$A$5:$A$20,0)),0)=0,"",INDEX(Intervals!$B$5:$B$20,MATCH(F34,Intervals!$A$5:$A$20,0)))))</f>
        <v/>
      </c>
      <c r="I34" s="36"/>
      <c r="J34" s="37"/>
      <c r="K34" s="38" t="str">
        <f aca="false">IF(OR(J34="",H34="",H34=0),"",EDATE(J34,H34))</f>
        <v/>
      </c>
      <c r="L34" s="39" t="str">
        <f aca="true">IF(K34="","",K34-TODAY())</f>
        <v/>
      </c>
      <c r="M34" s="35" t="str">
        <f aca="true">IF(C34="","",IF(F34="","Choose a type",IF(H34="","Enter scheme interval",IF(J34="","No examination date",IF(K34&lt;TODAY(),"OVERDUE",IF(K34-TODAY()&lt;=30,"Due within 30 days","In date"))))))</f>
        <v/>
      </c>
      <c r="N34" s="36"/>
      <c r="O34" s="37"/>
      <c r="P34" s="34"/>
      <c r="Q34" s="33"/>
      <c r="R34" s="34"/>
    </row>
    <row r="35" customFormat="false" ht="15" hidden="false" customHeight="false" outlineLevel="0" collapsed="false">
      <c r="A35" s="33"/>
      <c r="B35" s="34"/>
      <c r="C35" s="34"/>
      <c r="D35" s="33"/>
      <c r="E35" s="33"/>
      <c r="F35" s="33"/>
      <c r="G35" s="35" t="str">
        <f aca="false">IF(F35="","",IF(IFERROR(INDEX(Intervals!$B$5:$B$20,MATCH(F35,Intervals!$A$5:$A$20,0)),"")=6,"Yes",IF(IFERROR(INDEX(Intervals!$B$5:$B$20,MATCH(F35,Intervals!$A$5:$A$20,0)),"")=12,"No","See scheme")))</f>
        <v/>
      </c>
      <c r="H35" s="35" t="str">
        <f aca="false">IF(C35="","",IF(I35&lt;&gt;"",I35,IF(IFERROR(INDEX(Intervals!$B$5:$B$20,MATCH(F35,Intervals!$A$5:$A$20,0)),0)=0,"",INDEX(Intervals!$B$5:$B$20,MATCH(F35,Intervals!$A$5:$A$20,0)))))</f>
        <v/>
      </c>
      <c r="I35" s="36"/>
      <c r="J35" s="37"/>
      <c r="K35" s="38" t="str">
        <f aca="false">IF(OR(J35="",H35="",H35=0),"",EDATE(J35,H35))</f>
        <v/>
      </c>
      <c r="L35" s="39" t="str">
        <f aca="true">IF(K35="","",K35-TODAY())</f>
        <v/>
      </c>
      <c r="M35" s="35" t="str">
        <f aca="true">IF(C35="","",IF(F35="","Choose a type",IF(H35="","Enter scheme interval",IF(J35="","No examination date",IF(K35&lt;TODAY(),"OVERDUE",IF(K35-TODAY()&lt;=30,"Due within 30 days","In date"))))))</f>
        <v/>
      </c>
      <c r="N35" s="36"/>
      <c r="O35" s="37"/>
      <c r="P35" s="34"/>
      <c r="Q35" s="33"/>
      <c r="R35" s="34"/>
    </row>
    <row r="36" customFormat="false" ht="15" hidden="false" customHeight="false" outlineLevel="0" collapsed="false">
      <c r="A36" s="33"/>
      <c r="B36" s="34"/>
      <c r="C36" s="34"/>
      <c r="D36" s="33"/>
      <c r="E36" s="33"/>
      <c r="F36" s="33"/>
      <c r="G36" s="35" t="str">
        <f aca="false">IF(F36="","",IF(IFERROR(INDEX(Intervals!$B$5:$B$20,MATCH(F36,Intervals!$A$5:$A$20,0)),"")=6,"Yes",IF(IFERROR(INDEX(Intervals!$B$5:$B$20,MATCH(F36,Intervals!$A$5:$A$20,0)),"")=12,"No","See scheme")))</f>
        <v/>
      </c>
      <c r="H36" s="35" t="str">
        <f aca="false">IF(C36="","",IF(I36&lt;&gt;"",I36,IF(IFERROR(INDEX(Intervals!$B$5:$B$20,MATCH(F36,Intervals!$A$5:$A$20,0)),0)=0,"",INDEX(Intervals!$B$5:$B$20,MATCH(F36,Intervals!$A$5:$A$20,0)))))</f>
        <v/>
      </c>
      <c r="I36" s="36"/>
      <c r="J36" s="37"/>
      <c r="K36" s="38" t="str">
        <f aca="false">IF(OR(J36="",H36="",H36=0),"",EDATE(J36,H36))</f>
        <v/>
      </c>
      <c r="L36" s="39" t="str">
        <f aca="true">IF(K36="","",K36-TODAY())</f>
        <v/>
      </c>
      <c r="M36" s="35" t="str">
        <f aca="true">IF(C36="","",IF(F36="","Choose a type",IF(H36="","Enter scheme interval",IF(J36="","No examination date",IF(K36&lt;TODAY(),"OVERDUE",IF(K36-TODAY()&lt;=30,"Due within 30 days","In date"))))))</f>
        <v/>
      </c>
      <c r="N36" s="36"/>
      <c r="O36" s="37"/>
      <c r="P36" s="34"/>
      <c r="Q36" s="33"/>
      <c r="R36" s="34"/>
    </row>
    <row r="37" customFormat="false" ht="15" hidden="false" customHeight="false" outlineLevel="0" collapsed="false">
      <c r="A37" s="33"/>
      <c r="B37" s="34"/>
      <c r="C37" s="34"/>
      <c r="D37" s="33"/>
      <c r="E37" s="33"/>
      <c r="F37" s="33"/>
      <c r="G37" s="35" t="str">
        <f aca="false">IF(F37="","",IF(IFERROR(INDEX(Intervals!$B$5:$B$20,MATCH(F37,Intervals!$A$5:$A$20,0)),"")=6,"Yes",IF(IFERROR(INDEX(Intervals!$B$5:$B$20,MATCH(F37,Intervals!$A$5:$A$20,0)),"")=12,"No","See scheme")))</f>
        <v/>
      </c>
      <c r="H37" s="35" t="str">
        <f aca="false">IF(C37="","",IF(I37&lt;&gt;"",I37,IF(IFERROR(INDEX(Intervals!$B$5:$B$20,MATCH(F37,Intervals!$A$5:$A$20,0)),0)=0,"",INDEX(Intervals!$B$5:$B$20,MATCH(F37,Intervals!$A$5:$A$20,0)))))</f>
        <v/>
      </c>
      <c r="I37" s="36"/>
      <c r="J37" s="37"/>
      <c r="K37" s="38" t="str">
        <f aca="false">IF(OR(J37="",H37="",H37=0),"",EDATE(J37,H37))</f>
        <v/>
      </c>
      <c r="L37" s="39" t="str">
        <f aca="true">IF(K37="","",K37-TODAY())</f>
        <v/>
      </c>
      <c r="M37" s="35" t="str">
        <f aca="true">IF(C37="","",IF(F37="","Choose a type",IF(H37="","Enter scheme interval",IF(J37="","No examination date",IF(K37&lt;TODAY(),"OVERDUE",IF(K37-TODAY()&lt;=30,"Due within 30 days","In date"))))))</f>
        <v/>
      </c>
      <c r="N37" s="36"/>
      <c r="O37" s="37"/>
      <c r="P37" s="34"/>
      <c r="Q37" s="33"/>
      <c r="R37" s="34"/>
    </row>
    <row r="38" customFormat="false" ht="15" hidden="false" customHeight="false" outlineLevel="0" collapsed="false">
      <c r="A38" s="33"/>
      <c r="B38" s="34"/>
      <c r="C38" s="34"/>
      <c r="D38" s="33"/>
      <c r="E38" s="33"/>
      <c r="F38" s="33"/>
      <c r="G38" s="35" t="str">
        <f aca="false">IF(F38="","",IF(IFERROR(INDEX(Intervals!$B$5:$B$20,MATCH(F38,Intervals!$A$5:$A$20,0)),"")=6,"Yes",IF(IFERROR(INDEX(Intervals!$B$5:$B$20,MATCH(F38,Intervals!$A$5:$A$20,0)),"")=12,"No","See scheme")))</f>
        <v/>
      </c>
      <c r="H38" s="35" t="str">
        <f aca="false">IF(C38="","",IF(I38&lt;&gt;"",I38,IF(IFERROR(INDEX(Intervals!$B$5:$B$20,MATCH(F38,Intervals!$A$5:$A$20,0)),0)=0,"",INDEX(Intervals!$B$5:$B$20,MATCH(F38,Intervals!$A$5:$A$20,0)))))</f>
        <v/>
      </c>
      <c r="I38" s="36"/>
      <c r="J38" s="37"/>
      <c r="K38" s="38" t="str">
        <f aca="false">IF(OR(J38="",H38="",H38=0),"",EDATE(J38,H38))</f>
        <v/>
      </c>
      <c r="L38" s="39" t="str">
        <f aca="true">IF(K38="","",K38-TODAY())</f>
        <v/>
      </c>
      <c r="M38" s="35" t="str">
        <f aca="true">IF(C38="","",IF(F38="","Choose a type",IF(H38="","Enter scheme interval",IF(J38="","No examination date",IF(K38&lt;TODAY(),"OVERDUE",IF(K38-TODAY()&lt;=30,"Due within 30 days","In date"))))))</f>
        <v/>
      </c>
      <c r="N38" s="36"/>
      <c r="O38" s="37"/>
      <c r="P38" s="34"/>
      <c r="Q38" s="33"/>
      <c r="R38" s="34"/>
    </row>
    <row r="39" customFormat="false" ht="15" hidden="false" customHeight="false" outlineLevel="0" collapsed="false">
      <c r="A39" s="33"/>
      <c r="B39" s="34"/>
      <c r="C39" s="34"/>
      <c r="D39" s="33"/>
      <c r="E39" s="33"/>
      <c r="F39" s="33"/>
      <c r="G39" s="35" t="str">
        <f aca="false">IF(F39="","",IF(IFERROR(INDEX(Intervals!$B$5:$B$20,MATCH(F39,Intervals!$A$5:$A$20,0)),"")=6,"Yes",IF(IFERROR(INDEX(Intervals!$B$5:$B$20,MATCH(F39,Intervals!$A$5:$A$20,0)),"")=12,"No","See scheme")))</f>
        <v/>
      </c>
      <c r="H39" s="35" t="str">
        <f aca="false">IF(C39="","",IF(I39&lt;&gt;"",I39,IF(IFERROR(INDEX(Intervals!$B$5:$B$20,MATCH(F39,Intervals!$A$5:$A$20,0)),0)=0,"",INDEX(Intervals!$B$5:$B$20,MATCH(F39,Intervals!$A$5:$A$20,0)))))</f>
        <v/>
      </c>
      <c r="I39" s="36"/>
      <c r="J39" s="37"/>
      <c r="K39" s="38" t="str">
        <f aca="false">IF(OR(J39="",H39="",H39=0),"",EDATE(J39,H39))</f>
        <v/>
      </c>
      <c r="L39" s="39" t="str">
        <f aca="true">IF(K39="","",K39-TODAY())</f>
        <v/>
      </c>
      <c r="M39" s="35" t="str">
        <f aca="true">IF(C39="","",IF(F39="","Choose a type",IF(H39="","Enter scheme interval",IF(J39="","No examination date",IF(K39&lt;TODAY(),"OVERDUE",IF(K39-TODAY()&lt;=30,"Due within 30 days","In date"))))))</f>
        <v/>
      </c>
      <c r="N39" s="36"/>
      <c r="O39" s="37"/>
      <c r="P39" s="34"/>
      <c r="Q39" s="33"/>
      <c r="R39" s="34"/>
    </row>
    <row r="40" customFormat="false" ht="15" hidden="false" customHeight="false" outlineLevel="0" collapsed="false">
      <c r="A40" s="33"/>
      <c r="B40" s="34"/>
      <c r="C40" s="34"/>
      <c r="D40" s="33"/>
      <c r="E40" s="33"/>
      <c r="F40" s="33"/>
      <c r="G40" s="35" t="str">
        <f aca="false">IF(F40="","",IF(IFERROR(INDEX(Intervals!$B$5:$B$20,MATCH(F40,Intervals!$A$5:$A$20,0)),"")=6,"Yes",IF(IFERROR(INDEX(Intervals!$B$5:$B$20,MATCH(F40,Intervals!$A$5:$A$20,0)),"")=12,"No","See scheme")))</f>
        <v/>
      </c>
      <c r="H40" s="35" t="str">
        <f aca="false">IF(C40="","",IF(I40&lt;&gt;"",I40,IF(IFERROR(INDEX(Intervals!$B$5:$B$20,MATCH(F40,Intervals!$A$5:$A$20,0)),0)=0,"",INDEX(Intervals!$B$5:$B$20,MATCH(F40,Intervals!$A$5:$A$20,0)))))</f>
        <v/>
      </c>
      <c r="I40" s="36"/>
      <c r="J40" s="37"/>
      <c r="K40" s="38" t="str">
        <f aca="false">IF(OR(J40="",H40="",H40=0),"",EDATE(J40,H40))</f>
        <v/>
      </c>
      <c r="L40" s="39" t="str">
        <f aca="true">IF(K40="","",K40-TODAY())</f>
        <v/>
      </c>
      <c r="M40" s="35" t="str">
        <f aca="true">IF(C40="","",IF(F40="","Choose a type",IF(H40="","Enter scheme interval",IF(J40="","No examination date",IF(K40&lt;TODAY(),"OVERDUE",IF(K40-TODAY()&lt;=30,"Due within 30 days","In date"))))))</f>
        <v/>
      </c>
      <c r="N40" s="36"/>
      <c r="O40" s="37"/>
      <c r="P40" s="34"/>
      <c r="Q40" s="33"/>
      <c r="R40" s="34"/>
    </row>
    <row r="41" customFormat="false" ht="15" hidden="false" customHeight="false" outlineLevel="0" collapsed="false">
      <c r="A41" s="33"/>
      <c r="B41" s="34"/>
      <c r="C41" s="34"/>
      <c r="D41" s="33"/>
      <c r="E41" s="33"/>
      <c r="F41" s="33"/>
      <c r="G41" s="35" t="str">
        <f aca="false">IF(F41="","",IF(IFERROR(INDEX(Intervals!$B$5:$B$20,MATCH(F41,Intervals!$A$5:$A$20,0)),"")=6,"Yes",IF(IFERROR(INDEX(Intervals!$B$5:$B$20,MATCH(F41,Intervals!$A$5:$A$20,0)),"")=12,"No","See scheme")))</f>
        <v/>
      </c>
      <c r="H41" s="35" t="str">
        <f aca="false">IF(C41="","",IF(I41&lt;&gt;"",I41,IF(IFERROR(INDEX(Intervals!$B$5:$B$20,MATCH(F41,Intervals!$A$5:$A$20,0)),0)=0,"",INDEX(Intervals!$B$5:$B$20,MATCH(F41,Intervals!$A$5:$A$20,0)))))</f>
        <v/>
      </c>
      <c r="I41" s="36"/>
      <c r="J41" s="37"/>
      <c r="K41" s="38" t="str">
        <f aca="false">IF(OR(J41="",H41="",H41=0),"",EDATE(J41,H41))</f>
        <v/>
      </c>
      <c r="L41" s="39" t="str">
        <f aca="true">IF(K41="","",K41-TODAY())</f>
        <v/>
      </c>
      <c r="M41" s="35" t="str">
        <f aca="true">IF(C41="","",IF(F41="","Choose a type",IF(H41="","Enter scheme interval",IF(J41="","No examination date",IF(K41&lt;TODAY(),"OVERDUE",IF(K41-TODAY()&lt;=30,"Due within 30 days","In date"))))))</f>
        <v/>
      </c>
      <c r="N41" s="36"/>
      <c r="O41" s="37"/>
      <c r="P41" s="34"/>
      <c r="Q41" s="33"/>
      <c r="R41" s="34"/>
    </row>
    <row r="42" customFormat="false" ht="15" hidden="false" customHeight="false" outlineLevel="0" collapsed="false">
      <c r="A42" s="33"/>
      <c r="B42" s="34"/>
      <c r="C42" s="34"/>
      <c r="D42" s="33"/>
      <c r="E42" s="33"/>
      <c r="F42" s="33"/>
      <c r="G42" s="35" t="str">
        <f aca="false">IF(F42="","",IF(IFERROR(INDEX(Intervals!$B$5:$B$20,MATCH(F42,Intervals!$A$5:$A$20,0)),"")=6,"Yes",IF(IFERROR(INDEX(Intervals!$B$5:$B$20,MATCH(F42,Intervals!$A$5:$A$20,0)),"")=12,"No","See scheme")))</f>
        <v/>
      </c>
      <c r="H42" s="35" t="str">
        <f aca="false">IF(C42="","",IF(I42&lt;&gt;"",I42,IF(IFERROR(INDEX(Intervals!$B$5:$B$20,MATCH(F42,Intervals!$A$5:$A$20,0)),0)=0,"",INDEX(Intervals!$B$5:$B$20,MATCH(F42,Intervals!$A$5:$A$20,0)))))</f>
        <v/>
      </c>
      <c r="I42" s="36"/>
      <c r="J42" s="37"/>
      <c r="K42" s="38" t="str">
        <f aca="false">IF(OR(J42="",H42="",H42=0),"",EDATE(J42,H42))</f>
        <v/>
      </c>
      <c r="L42" s="39" t="str">
        <f aca="true">IF(K42="","",K42-TODAY())</f>
        <v/>
      </c>
      <c r="M42" s="35" t="str">
        <f aca="true">IF(C42="","",IF(F42="","Choose a type",IF(H42="","Enter scheme interval",IF(J42="","No examination date",IF(K42&lt;TODAY(),"OVERDUE",IF(K42-TODAY()&lt;=30,"Due within 30 days","In date"))))))</f>
        <v/>
      </c>
      <c r="N42" s="36"/>
      <c r="O42" s="37"/>
      <c r="P42" s="34"/>
      <c r="Q42" s="33"/>
      <c r="R42" s="34"/>
    </row>
    <row r="43" customFormat="false" ht="15" hidden="false" customHeight="false" outlineLevel="0" collapsed="false">
      <c r="A43" s="33"/>
      <c r="B43" s="34"/>
      <c r="C43" s="34"/>
      <c r="D43" s="33"/>
      <c r="E43" s="33"/>
      <c r="F43" s="33"/>
      <c r="G43" s="35" t="str">
        <f aca="false">IF(F43="","",IF(IFERROR(INDEX(Intervals!$B$5:$B$20,MATCH(F43,Intervals!$A$5:$A$20,0)),"")=6,"Yes",IF(IFERROR(INDEX(Intervals!$B$5:$B$20,MATCH(F43,Intervals!$A$5:$A$20,0)),"")=12,"No","See scheme")))</f>
        <v/>
      </c>
      <c r="H43" s="35" t="str">
        <f aca="false">IF(C43="","",IF(I43&lt;&gt;"",I43,IF(IFERROR(INDEX(Intervals!$B$5:$B$20,MATCH(F43,Intervals!$A$5:$A$20,0)),0)=0,"",INDEX(Intervals!$B$5:$B$20,MATCH(F43,Intervals!$A$5:$A$20,0)))))</f>
        <v/>
      </c>
      <c r="I43" s="36"/>
      <c r="J43" s="37"/>
      <c r="K43" s="38" t="str">
        <f aca="false">IF(OR(J43="",H43="",H43=0),"",EDATE(J43,H43))</f>
        <v/>
      </c>
      <c r="L43" s="39" t="str">
        <f aca="true">IF(K43="","",K43-TODAY())</f>
        <v/>
      </c>
      <c r="M43" s="35" t="str">
        <f aca="true">IF(C43="","",IF(F43="","Choose a type",IF(H43="","Enter scheme interval",IF(J43="","No examination date",IF(K43&lt;TODAY(),"OVERDUE",IF(K43-TODAY()&lt;=30,"Due within 30 days","In date"))))))</f>
        <v/>
      </c>
      <c r="N43" s="36"/>
      <c r="O43" s="37"/>
      <c r="P43" s="34"/>
      <c r="Q43" s="33"/>
      <c r="R43" s="34"/>
    </row>
    <row r="44" customFormat="false" ht="15" hidden="false" customHeight="false" outlineLevel="0" collapsed="false">
      <c r="A44" s="33"/>
      <c r="B44" s="34"/>
      <c r="C44" s="34"/>
      <c r="D44" s="33"/>
      <c r="E44" s="33"/>
      <c r="F44" s="33"/>
      <c r="G44" s="35" t="str">
        <f aca="false">IF(F44="","",IF(IFERROR(INDEX(Intervals!$B$5:$B$20,MATCH(F44,Intervals!$A$5:$A$20,0)),"")=6,"Yes",IF(IFERROR(INDEX(Intervals!$B$5:$B$20,MATCH(F44,Intervals!$A$5:$A$20,0)),"")=12,"No","See scheme")))</f>
        <v/>
      </c>
      <c r="H44" s="35" t="str">
        <f aca="false">IF(C44="","",IF(I44&lt;&gt;"",I44,IF(IFERROR(INDEX(Intervals!$B$5:$B$20,MATCH(F44,Intervals!$A$5:$A$20,0)),0)=0,"",INDEX(Intervals!$B$5:$B$20,MATCH(F44,Intervals!$A$5:$A$20,0)))))</f>
        <v/>
      </c>
      <c r="I44" s="36"/>
      <c r="J44" s="37"/>
      <c r="K44" s="38" t="str">
        <f aca="false">IF(OR(J44="",H44="",H44=0),"",EDATE(J44,H44))</f>
        <v/>
      </c>
      <c r="L44" s="39" t="str">
        <f aca="true">IF(K44="","",K44-TODAY())</f>
        <v/>
      </c>
      <c r="M44" s="35" t="str">
        <f aca="true">IF(C44="","",IF(F44="","Choose a type",IF(H44="","Enter scheme interval",IF(J44="","No examination date",IF(K44&lt;TODAY(),"OVERDUE",IF(K44-TODAY()&lt;=30,"Due within 30 days","In date"))))))</f>
        <v/>
      </c>
      <c r="N44" s="36"/>
      <c r="O44" s="37"/>
      <c r="P44" s="34"/>
      <c r="Q44" s="33"/>
      <c r="R44" s="34"/>
    </row>
    <row r="45" customFormat="false" ht="15" hidden="false" customHeight="false" outlineLevel="0" collapsed="false">
      <c r="A45" s="33"/>
      <c r="B45" s="34"/>
      <c r="C45" s="34"/>
      <c r="D45" s="33"/>
      <c r="E45" s="33"/>
      <c r="F45" s="33"/>
      <c r="G45" s="35" t="str">
        <f aca="false">IF(F45="","",IF(IFERROR(INDEX(Intervals!$B$5:$B$20,MATCH(F45,Intervals!$A$5:$A$20,0)),"")=6,"Yes",IF(IFERROR(INDEX(Intervals!$B$5:$B$20,MATCH(F45,Intervals!$A$5:$A$20,0)),"")=12,"No","See scheme")))</f>
        <v/>
      </c>
      <c r="H45" s="35" t="str">
        <f aca="false">IF(C45="","",IF(I45&lt;&gt;"",I45,IF(IFERROR(INDEX(Intervals!$B$5:$B$20,MATCH(F45,Intervals!$A$5:$A$20,0)),0)=0,"",INDEX(Intervals!$B$5:$B$20,MATCH(F45,Intervals!$A$5:$A$20,0)))))</f>
        <v/>
      </c>
      <c r="I45" s="36"/>
      <c r="J45" s="37"/>
      <c r="K45" s="38" t="str">
        <f aca="false">IF(OR(J45="",H45="",H45=0),"",EDATE(J45,H45))</f>
        <v/>
      </c>
      <c r="L45" s="39" t="str">
        <f aca="true">IF(K45="","",K45-TODAY())</f>
        <v/>
      </c>
      <c r="M45" s="35" t="str">
        <f aca="true">IF(C45="","",IF(F45="","Choose a type",IF(H45="","Enter scheme interval",IF(J45="","No examination date",IF(K45&lt;TODAY(),"OVERDUE",IF(K45-TODAY()&lt;=30,"Due within 30 days","In date"))))))</f>
        <v/>
      </c>
      <c r="N45" s="36"/>
      <c r="O45" s="37"/>
      <c r="P45" s="34"/>
      <c r="Q45" s="33"/>
      <c r="R45" s="34"/>
    </row>
    <row r="46" customFormat="false" ht="15" hidden="false" customHeight="false" outlineLevel="0" collapsed="false">
      <c r="A46" s="33"/>
      <c r="B46" s="34"/>
      <c r="C46" s="34"/>
      <c r="D46" s="33"/>
      <c r="E46" s="33"/>
      <c r="F46" s="33"/>
      <c r="G46" s="35" t="str">
        <f aca="false">IF(F46="","",IF(IFERROR(INDEX(Intervals!$B$5:$B$20,MATCH(F46,Intervals!$A$5:$A$20,0)),"")=6,"Yes",IF(IFERROR(INDEX(Intervals!$B$5:$B$20,MATCH(F46,Intervals!$A$5:$A$20,0)),"")=12,"No","See scheme")))</f>
        <v/>
      </c>
      <c r="H46" s="35" t="str">
        <f aca="false">IF(C46="","",IF(I46&lt;&gt;"",I46,IF(IFERROR(INDEX(Intervals!$B$5:$B$20,MATCH(F46,Intervals!$A$5:$A$20,0)),0)=0,"",INDEX(Intervals!$B$5:$B$20,MATCH(F46,Intervals!$A$5:$A$20,0)))))</f>
        <v/>
      </c>
      <c r="I46" s="36"/>
      <c r="J46" s="37"/>
      <c r="K46" s="38" t="str">
        <f aca="false">IF(OR(J46="",H46="",H46=0),"",EDATE(J46,H46))</f>
        <v/>
      </c>
      <c r="L46" s="39" t="str">
        <f aca="true">IF(K46="","",K46-TODAY())</f>
        <v/>
      </c>
      <c r="M46" s="35" t="str">
        <f aca="true">IF(C46="","",IF(F46="","Choose a type",IF(H46="","Enter scheme interval",IF(J46="","No examination date",IF(K46&lt;TODAY(),"OVERDUE",IF(K46-TODAY()&lt;=30,"Due within 30 days","In date"))))))</f>
        <v/>
      </c>
      <c r="N46" s="36"/>
      <c r="O46" s="37"/>
      <c r="P46" s="34"/>
      <c r="Q46" s="33"/>
      <c r="R46" s="34"/>
    </row>
    <row r="47" customFormat="false" ht="15" hidden="false" customHeight="false" outlineLevel="0" collapsed="false">
      <c r="A47" s="33"/>
      <c r="B47" s="34"/>
      <c r="C47" s="34"/>
      <c r="D47" s="33"/>
      <c r="E47" s="33"/>
      <c r="F47" s="33"/>
      <c r="G47" s="35" t="str">
        <f aca="false">IF(F47="","",IF(IFERROR(INDEX(Intervals!$B$5:$B$20,MATCH(F47,Intervals!$A$5:$A$20,0)),"")=6,"Yes",IF(IFERROR(INDEX(Intervals!$B$5:$B$20,MATCH(F47,Intervals!$A$5:$A$20,0)),"")=12,"No","See scheme")))</f>
        <v/>
      </c>
      <c r="H47" s="35" t="str">
        <f aca="false">IF(C47="","",IF(I47&lt;&gt;"",I47,IF(IFERROR(INDEX(Intervals!$B$5:$B$20,MATCH(F47,Intervals!$A$5:$A$20,0)),0)=0,"",INDEX(Intervals!$B$5:$B$20,MATCH(F47,Intervals!$A$5:$A$20,0)))))</f>
        <v/>
      </c>
      <c r="I47" s="36"/>
      <c r="J47" s="37"/>
      <c r="K47" s="38" t="str">
        <f aca="false">IF(OR(J47="",H47="",H47=0),"",EDATE(J47,H47))</f>
        <v/>
      </c>
      <c r="L47" s="39" t="str">
        <f aca="true">IF(K47="","",K47-TODAY())</f>
        <v/>
      </c>
      <c r="M47" s="35" t="str">
        <f aca="true">IF(C47="","",IF(F47="","Choose a type",IF(H47="","Enter scheme interval",IF(J47="","No examination date",IF(K47&lt;TODAY(),"OVERDUE",IF(K47-TODAY()&lt;=30,"Due within 30 days","In date"))))))</f>
        <v/>
      </c>
      <c r="N47" s="36"/>
      <c r="O47" s="37"/>
      <c r="P47" s="34"/>
      <c r="Q47" s="33"/>
      <c r="R47" s="34"/>
    </row>
    <row r="48" customFormat="false" ht="15" hidden="false" customHeight="false" outlineLevel="0" collapsed="false">
      <c r="A48" s="33"/>
      <c r="B48" s="34"/>
      <c r="C48" s="34"/>
      <c r="D48" s="33"/>
      <c r="E48" s="33"/>
      <c r="F48" s="33"/>
      <c r="G48" s="35" t="str">
        <f aca="false">IF(F48="","",IF(IFERROR(INDEX(Intervals!$B$5:$B$20,MATCH(F48,Intervals!$A$5:$A$20,0)),"")=6,"Yes",IF(IFERROR(INDEX(Intervals!$B$5:$B$20,MATCH(F48,Intervals!$A$5:$A$20,0)),"")=12,"No","See scheme")))</f>
        <v/>
      </c>
      <c r="H48" s="35" t="str">
        <f aca="false">IF(C48="","",IF(I48&lt;&gt;"",I48,IF(IFERROR(INDEX(Intervals!$B$5:$B$20,MATCH(F48,Intervals!$A$5:$A$20,0)),0)=0,"",INDEX(Intervals!$B$5:$B$20,MATCH(F48,Intervals!$A$5:$A$20,0)))))</f>
        <v/>
      </c>
      <c r="I48" s="36"/>
      <c r="J48" s="37"/>
      <c r="K48" s="38" t="str">
        <f aca="false">IF(OR(J48="",H48="",H48=0),"",EDATE(J48,H48))</f>
        <v/>
      </c>
      <c r="L48" s="39" t="str">
        <f aca="true">IF(K48="","",K48-TODAY())</f>
        <v/>
      </c>
      <c r="M48" s="35" t="str">
        <f aca="true">IF(C48="","",IF(F48="","Choose a type",IF(H48="","Enter scheme interval",IF(J48="","No examination date",IF(K48&lt;TODAY(),"OVERDUE",IF(K48-TODAY()&lt;=30,"Due within 30 days","In date"))))))</f>
        <v/>
      </c>
      <c r="N48" s="36"/>
      <c r="O48" s="37"/>
      <c r="P48" s="34"/>
      <c r="Q48" s="33"/>
      <c r="R48" s="34"/>
    </row>
    <row r="49" customFormat="false" ht="15" hidden="false" customHeight="false" outlineLevel="0" collapsed="false">
      <c r="A49" s="33"/>
      <c r="B49" s="34"/>
      <c r="C49" s="34"/>
      <c r="D49" s="33"/>
      <c r="E49" s="33"/>
      <c r="F49" s="33"/>
      <c r="G49" s="35" t="str">
        <f aca="false">IF(F49="","",IF(IFERROR(INDEX(Intervals!$B$5:$B$20,MATCH(F49,Intervals!$A$5:$A$20,0)),"")=6,"Yes",IF(IFERROR(INDEX(Intervals!$B$5:$B$20,MATCH(F49,Intervals!$A$5:$A$20,0)),"")=12,"No","See scheme")))</f>
        <v/>
      </c>
      <c r="H49" s="35" t="str">
        <f aca="false">IF(C49="","",IF(I49&lt;&gt;"",I49,IF(IFERROR(INDEX(Intervals!$B$5:$B$20,MATCH(F49,Intervals!$A$5:$A$20,0)),0)=0,"",INDEX(Intervals!$B$5:$B$20,MATCH(F49,Intervals!$A$5:$A$20,0)))))</f>
        <v/>
      </c>
      <c r="I49" s="36"/>
      <c r="J49" s="37"/>
      <c r="K49" s="38" t="str">
        <f aca="false">IF(OR(J49="",H49="",H49=0),"",EDATE(J49,H49))</f>
        <v/>
      </c>
      <c r="L49" s="39" t="str">
        <f aca="true">IF(K49="","",K49-TODAY())</f>
        <v/>
      </c>
      <c r="M49" s="35" t="str">
        <f aca="true">IF(C49="","",IF(F49="","Choose a type",IF(H49="","Enter scheme interval",IF(J49="","No examination date",IF(K49&lt;TODAY(),"OVERDUE",IF(K49-TODAY()&lt;=30,"Due within 30 days","In date"))))))</f>
        <v/>
      </c>
      <c r="N49" s="36"/>
      <c r="O49" s="37"/>
      <c r="P49" s="34"/>
      <c r="Q49" s="33"/>
      <c r="R49" s="34"/>
    </row>
    <row r="50" customFormat="false" ht="15" hidden="false" customHeight="false" outlineLevel="0" collapsed="false">
      <c r="A50" s="33"/>
      <c r="B50" s="34"/>
      <c r="C50" s="34"/>
      <c r="D50" s="33"/>
      <c r="E50" s="33"/>
      <c r="F50" s="33"/>
      <c r="G50" s="35" t="str">
        <f aca="false">IF(F50="","",IF(IFERROR(INDEX(Intervals!$B$5:$B$20,MATCH(F50,Intervals!$A$5:$A$20,0)),"")=6,"Yes",IF(IFERROR(INDEX(Intervals!$B$5:$B$20,MATCH(F50,Intervals!$A$5:$A$20,0)),"")=12,"No","See scheme")))</f>
        <v/>
      </c>
      <c r="H50" s="35" t="str">
        <f aca="false">IF(C50="","",IF(I50&lt;&gt;"",I50,IF(IFERROR(INDEX(Intervals!$B$5:$B$20,MATCH(F50,Intervals!$A$5:$A$20,0)),0)=0,"",INDEX(Intervals!$B$5:$B$20,MATCH(F50,Intervals!$A$5:$A$20,0)))))</f>
        <v/>
      </c>
      <c r="I50" s="36"/>
      <c r="J50" s="37"/>
      <c r="K50" s="38" t="str">
        <f aca="false">IF(OR(J50="",H50="",H50=0),"",EDATE(J50,H50))</f>
        <v/>
      </c>
      <c r="L50" s="39" t="str">
        <f aca="true">IF(K50="","",K50-TODAY())</f>
        <v/>
      </c>
      <c r="M50" s="35" t="str">
        <f aca="true">IF(C50="","",IF(F50="","Choose a type",IF(H50="","Enter scheme interval",IF(J50="","No examination date",IF(K50&lt;TODAY(),"OVERDUE",IF(K50-TODAY()&lt;=30,"Due within 30 days","In date"))))))</f>
        <v/>
      </c>
      <c r="N50" s="36"/>
      <c r="O50" s="37"/>
      <c r="P50" s="34"/>
      <c r="Q50" s="33"/>
      <c r="R50" s="34"/>
    </row>
    <row r="51" customFormat="false" ht="15" hidden="false" customHeight="false" outlineLevel="0" collapsed="false">
      <c r="A51" s="33"/>
      <c r="B51" s="34"/>
      <c r="C51" s="34"/>
      <c r="D51" s="33"/>
      <c r="E51" s="33"/>
      <c r="F51" s="33"/>
      <c r="G51" s="35" t="str">
        <f aca="false">IF(F51="","",IF(IFERROR(INDEX(Intervals!$B$5:$B$20,MATCH(F51,Intervals!$A$5:$A$20,0)),"")=6,"Yes",IF(IFERROR(INDEX(Intervals!$B$5:$B$20,MATCH(F51,Intervals!$A$5:$A$20,0)),"")=12,"No","See scheme")))</f>
        <v/>
      </c>
      <c r="H51" s="35" t="str">
        <f aca="false">IF(C51="","",IF(I51&lt;&gt;"",I51,IF(IFERROR(INDEX(Intervals!$B$5:$B$20,MATCH(F51,Intervals!$A$5:$A$20,0)),0)=0,"",INDEX(Intervals!$B$5:$B$20,MATCH(F51,Intervals!$A$5:$A$20,0)))))</f>
        <v/>
      </c>
      <c r="I51" s="36"/>
      <c r="J51" s="37"/>
      <c r="K51" s="38" t="str">
        <f aca="false">IF(OR(J51="",H51="",H51=0),"",EDATE(J51,H51))</f>
        <v/>
      </c>
      <c r="L51" s="39" t="str">
        <f aca="true">IF(K51="","",K51-TODAY())</f>
        <v/>
      </c>
      <c r="M51" s="35" t="str">
        <f aca="true">IF(C51="","",IF(F51="","Choose a type",IF(H51="","Enter scheme interval",IF(J51="","No examination date",IF(K51&lt;TODAY(),"OVERDUE",IF(K51-TODAY()&lt;=30,"Due within 30 days","In date"))))))</f>
        <v/>
      </c>
      <c r="N51" s="36"/>
      <c r="O51" s="37"/>
      <c r="P51" s="34"/>
      <c r="Q51" s="33"/>
      <c r="R51" s="34"/>
    </row>
    <row r="52" customFormat="false" ht="15" hidden="false" customHeight="false" outlineLevel="0" collapsed="false">
      <c r="A52" s="33"/>
      <c r="B52" s="34"/>
      <c r="C52" s="34"/>
      <c r="D52" s="33"/>
      <c r="E52" s="33"/>
      <c r="F52" s="33"/>
      <c r="G52" s="35" t="str">
        <f aca="false">IF(F52="","",IF(IFERROR(INDEX(Intervals!$B$5:$B$20,MATCH(F52,Intervals!$A$5:$A$20,0)),"")=6,"Yes",IF(IFERROR(INDEX(Intervals!$B$5:$B$20,MATCH(F52,Intervals!$A$5:$A$20,0)),"")=12,"No","See scheme")))</f>
        <v/>
      </c>
      <c r="H52" s="35" t="str">
        <f aca="false">IF(C52="","",IF(I52&lt;&gt;"",I52,IF(IFERROR(INDEX(Intervals!$B$5:$B$20,MATCH(F52,Intervals!$A$5:$A$20,0)),0)=0,"",INDEX(Intervals!$B$5:$B$20,MATCH(F52,Intervals!$A$5:$A$20,0)))))</f>
        <v/>
      </c>
      <c r="I52" s="36"/>
      <c r="J52" s="37"/>
      <c r="K52" s="38" t="str">
        <f aca="false">IF(OR(J52="",H52="",H52=0),"",EDATE(J52,H52))</f>
        <v/>
      </c>
      <c r="L52" s="39" t="str">
        <f aca="true">IF(K52="","",K52-TODAY())</f>
        <v/>
      </c>
      <c r="M52" s="35" t="str">
        <f aca="true">IF(C52="","",IF(F52="","Choose a type",IF(H52="","Enter scheme interval",IF(J52="","No examination date",IF(K52&lt;TODAY(),"OVERDUE",IF(K52-TODAY()&lt;=30,"Due within 30 days","In date"))))))</f>
        <v/>
      </c>
      <c r="N52" s="36"/>
      <c r="O52" s="37"/>
      <c r="P52" s="34"/>
      <c r="Q52" s="33"/>
      <c r="R52" s="34"/>
    </row>
    <row r="53" customFormat="false" ht="15" hidden="false" customHeight="false" outlineLevel="0" collapsed="false">
      <c r="A53" s="33"/>
      <c r="B53" s="34"/>
      <c r="C53" s="34"/>
      <c r="D53" s="33"/>
      <c r="E53" s="33"/>
      <c r="F53" s="33"/>
      <c r="G53" s="35" t="str">
        <f aca="false">IF(F53="","",IF(IFERROR(INDEX(Intervals!$B$5:$B$20,MATCH(F53,Intervals!$A$5:$A$20,0)),"")=6,"Yes",IF(IFERROR(INDEX(Intervals!$B$5:$B$20,MATCH(F53,Intervals!$A$5:$A$20,0)),"")=12,"No","See scheme")))</f>
        <v/>
      </c>
      <c r="H53" s="35" t="str">
        <f aca="false">IF(C53="","",IF(I53&lt;&gt;"",I53,IF(IFERROR(INDEX(Intervals!$B$5:$B$20,MATCH(F53,Intervals!$A$5:$A$20,0)),0)=0,"",INDEX(Intervals!$B$5:$B$20,MATCH(F53,Intervals!$A$5:$A$20,0)))))</f>
        <v/>
      </c>
      <c r="I53" s="36"/>
      <c r="J53" s="37"/>
      <c r="K53" s="38" t="str">
        <f aca="false">IF(OR(J53="",H53="",H53=0),"",EDATE(J53,H53))</f>
        <v/>
      </c>
      <c r="L53" s="39" t="str">
        <f aca="true">IF(K53="","",K53-TODAY())</f>
        <v/>
      </c>
      <c r="M53" s="35" t="str">
        <f aca="true">IF(C53="","",IF(F53="","Choose a type",IF(H53="","Enter scheme interval",IF(J53="","No examination date",IF(K53&lt;TODAY(),"OVERDUE",IF(K53-TODAY()&lt;=30,"Due within 30 days","In date"))))))</f>
        <v/>
      </c>
      <c r="N53" s="36"/>
      <c r="O53" s="37"/>
      <c r="P53" s="34"/>
      <c r="Q53" s="33"/>
      <c r="R53" s="34"/>
    </row>
    <row r="54" customFormat="false" ht="15" hidden="false" customHeight="false" outlineLevel="0" collapsed="false">
      <c r="A54" s="33"/>
      <c r="B54" s="34"/>
      <c r="C54" s="34"/>
      <c r="D54" s="33"/>
      <c r="E54" s="33"/>
      <c r="F54" s="33"/>
      <c r="G54" s="35" t="str">
        <f aca="false">IF(F54="","",IF(IFERROR(INDEX(Intervals!$B$5:$B$20,MATCH(F54,Intervals!$A$5:$A$20,0)),"")=6,"Yes",IF(IFERROR(INDEX(Intervals!$B$5:$B$20,MATCH(F54,Intervals!$A$5:$A$20,0)),"")=12,"No","See scheme")))</f>
        <v/>
      </c>
      <c r="H54" s="35" t="str">
        <f aca="false">IF(C54="","",IF(I54&lt;&gt;"",I54,IF(IFERROR(INDEX(Intervals!$B$5:$B$20,MATCH(F54,Intervals!$A$5:$A$20,0)),0)=0,"",INDEX(Intervals!$B$5:$B$20,MATCH(F54,Intervals!$A$5:$A$20,0)))))</f>
        <v/>
      </c>
      <c r="I54" s="36"/>
      <c r="J54" s="37"/>
      <c r="K54" s="38" t="str">
        <f aca="false">IF(OR(J54="",H54="",H54=0),"",EDATE(J54,H54))</f>
        <v/>
      </c>
      <c r="L54" s="39" t="str">
        <f aca="true">IF(K54="","",K54-TODAY())</f>
        <v/>
      </c>
      <c r="M54" s="35" t="str">
        <f aca="true">IF(C54="","",IF(F54="","Choose a type",IF(H54="","Enter scheme interval",IF(J54="","No examination date",IF(K54&lt;TODAY(),"OVERDUE",IF(K54-TODAY()&lt;=30,"Due within 30 days","In date"))))))</f>
        <v/>
      </c>
      <c r="N54" s="36"/>
      <c r="O54" s="37"/>
      <c r="P54" s="34"/>
      <c r="Q54" s="33"/>
      <c r="R54" s="34"/>
    </row>
    <row r="55" customFormat="false" ht="15" hidden="false" customHeight="false" outlineLevel="0" collapsed="false">
      <c r="A55" s="33"/>
      <c r="B55" s="34"/>
      <c r="C55" s="34"/>
      <c r="D55" s="33"/>
      <c r="E55" s="33"/>
      <c r="F55" s="33"/>
      <c r="G55" s="35" t="str">
        <f aca="false">IF(F55="","",IF(IFERROR(INDEX(Intervals!$B$5:$B$20,MATCH(F55,Intervals!$A$5:$A$20,0)),"")=6,"Yes",IF(IFERROR(INDEX(Intervals!$B$5:$B$20,MATCH(F55,Intervals!$A$5:$A$20,0)),"")=12,"No","See scheme")))</f>
        <v/>
      </c>
      <c r="H55" s="35" t="str">
        <f aca="false">IF(C55="","",IF(I55&lt;&gt;"",I55,IF(IFERROR(INDEX(Intervals!$B$5:$B$20,MATCH(F55,Intervals!$A$5:$A$20,0)),0)=0,"",INDEX(Intervals!$B$5:$B$20,MATCH(F55,Intervals!$A$5:$A$20,0)))))</f>
        <v/>
      </c>
      <c r="I55" s="36"/>
      <c r="J55" s="37"/>
      <c r="K55" s="38" t="str">
        <f aca="false">IF(OR(J55="",H55="",H55=0),"",EDATE(J55,H55))</f>
        <v/>
      </c>
      <c r="L55" s="39" t="str">
        <f aca="true">IF(K55="","",K55-TODAY())</f>
        <v/>
      </c>
      <c r="M55" s="35" t="str">
        <f aca="true">IF(C55="","",IF(F55="","Choose a type",IF(H55="","Enter scheme interval",IF(J55="","No examination date",IF(K55&lt;TODAY(),"OVERDUE",IF(K55-TODAY()&lt;=30,"Due within 30 days","In date"))))))</f>
        <v/>
      </c>
      <c r="N55" s="36"/>
      <c r="O55" s="37"/>
      <c r="P55" s="34"/>
      <c r="Q55" s="33"/>
      <c r="R55" s="34"/>
    </row>
    <row r="56" customFormat="false" ht="15" hidden="false" customHeight="false" outlineLevel="0" collapsed="false">
      <c r="A56" s="33"/>
      <c r="B56" s="34"/>
      <c r="C56" s="34"/>
      <c r="D56" s="33"/>
      <c r="E56" s="33"/>
      <c r="F56" s="33"/>
      <c r="G56" s="35" t="str">
        <f aca="false">IF(F56="","",IF(IFERROR(INDEX(Intervals!$B$5:$B$20,MATCH(F56,Intervals!$A$5:$A$20,0)),"")=6,"Yes",IF(IFERROR(INDEX(Intervals!$B$5:$B$20,MATCH(F56,Intervals!$A$5:$A$20,0)),"")=12,"No","See scheme")))</f>
        <v/>
      </c>
      <c r="H56" s="35" t="str">
        <f aca="false">IF(C56="","",IF(I56&lt;&gt;"",I56,IF(IFERROR(INDEX(Intervals!$B$5:$B$20,MATCH(F56,Intervals!$A$5:$A$20,0)),0)=0,"",INDEX(Intervals!$B$5:$B$20,MATCH(F56,Intervals!$A$5:$A$20,0)))))</f>
        <v/>
      </c>
      <c r="I56" s="36"/>
      <c r="J56" s="37"/>
      <c r="K56" s="38" t="str">
        <f aca="false">IF(OR(J56="",H56="",H56=0),"",EDATE(J56,H56))</f>
        <v/>
      </c>
      <c r="L56" s="39" t="str">
        <f aca="true">IF(K56="","",K56-TODAY())</f>
        <v/>
      </c>
      <c r="M56" s="35" t="str">
        <f aca="true">IF(C56="","",IF(F56="","Choose a type",IF(H56="","Enter scheme interval",IF(J56="","No examination date",IF(K56&lt;TODAY(),"OVERDUE",IF(K56-TODAY()&lt;=30,"Due within 30 days","In date"))))))</f>
        <v/>
      </c>
      <c r="N56" s="36"/>
      <c r="O56" s="37"/>
      <c r="P56" s="34"/>
      <c r="Q56" s="33"/>
      <c r="R56" s="34"/>
    </row>
    <row r="57" customFormat="false" ht="15" hidden="false" customHeight="false" outlineLevel="0" collapsed="false">
      <c r="A57" s="33"/>
      <c r="B57" s="34"/>
      <c r="C57" s="34"/>
      <c r="D57" s="33"/>
      <c r="E57" s="33"/>
      <c r="F57" s="33"/>
      <c r="G57" s="35" t="str">
        <f aca="false">IF(F57="","",IF(IFERROR(INDEX(Intervals!$B$5:$B$20,MATCH(F57,Intervals!$A$5:$A$20,0)),"")=6,"Yes",IF(IFERROR(INDEX(Intervals!$B$5:$B$20,MATCH(F57,Intervals!$A$5:$A$20,0)),"")=12,"No","See scheme")))</f>
        <v/>
      </c>
      <c r="H57" s="35" t="str">
        <f aca="false">IF(C57="","",IF(I57&lt;&gt;"",I57,IF(IFERROR(INDEX(Intervals!$B$5:$B$20,MATCH(F57,Intervals!$A$5:$A$20,0)),0)=0,"",INDEX(Intervals!$B$5:$B$20,MATCH(F57,Intervals!$A$5:$A$20,0)))))</f>
        <v/>
      </c>
      <c r="I57" s="36"/>
      <c r="J57" s="37"/>
      <c r="K57" s="38" t="str">
        <f aca="false">IF(OR(J57="",H57="",H57=0),"",EDATE(J57,H57))</f>
        <v/>
      </c>
      <c r="L57" s="39" t="str">
        <f aca="true">IF(K57="","",K57-TODAY())</f>
        <v/>
      </c>
      <c r="M57" s="35" t="str">
        <f aca="true">IF(C57="","",IF(F57="","Choose a type",IF(H57="","Enter scheme interval",IF(J57="","No examination date",IF(K57&lt;TODAY(),"OVERDUE",IF(K57-TODAY()&lt;=30,"Due within 30 days","In date"))))))</f>
        <v/>
      </c>
      <c r="N57" s="36"/>
      <c r="O57" s="37"/>
      <c r="P57" s="34"/>
      <c r="Q57" s="33"/>
      <c r="R57" s="34"/>
    </row>
    <row r="58" customFormat="false" ht="15" hidden="false" customHeight="false" outlineLevel="0" collapsed="false">
      <c r="A58" s="33"/>
      <c r="B58" s="34"/>
      <c r="C58" s="34"/>
      <c r="D58" s="33"/>
      <c r="E58" s="33"/>
      <c r="F58" s="33"/>
      <c r="G58" s="35" t="str">
        <f aca="false">IF(F58="","",IF(IFERROR(INDEX(Intervals!$B$5:$B$20,MATCH(F58,Intervals!$A$5:$A$20,0)),"")=6,"Yes",IF(IFERROR(INDEX(Intervals!$B$5:$B$20,MATCH(F58,Intervals!$A$5:$A$20,0)),"")=12,"No","See scheme")))</f>
        <v/>
      </c>
      <c r="H58" s="35" t="str">
        <f aca="false">IF(C58="","",IF(I58&lt;&gt;"",I58,IF(IFERROR(INDEX(Intervals!$B$5:$B$20,MATCH(F58,Intervals!$A$5:$A$20,0)),0)=0,"",INDEX(Intervals!$B$5:$B$20,MATCH(F58,Intervals!$A$5:$A$20,0)))))</f>
        <v/>
      </c>
      <c r="I58" s="36"/>
      <c r="J58" s="37"/>
      <c r="K58" s="38" t="str">
        <f aca="false">IF(OR(J58="",H58="",H58=0),"",EDATE(J58,H58))</f>
        <v/>
      </c>
      <c r="L58" s="39" t="str">
        <f aca="true">IF(K58="","",K58-TODAY())</f>
        <v/>
      </c>
      <c r="M58" s="35" t="str">
        <f aca="true">IF(C58="","",IF(F58="","Choose a type",IF(H58="","Enter scheme interval",IF(J58="","No examination date",IF(K58&lt;TODAY(),"OVERDUE",IF(K58-TODAY()&lt;=30,"Due within 30 days","In date"))))))</f>
        <v/>
      </c>
      <c r="N58" s="36"/>
      <c r="O58" s="37"/>
      <c r="P58" s="34"/>
      <c r="Q58" s="33"/>
      <c r="R58" s="34"/>
    </row>
    <row r="59" customFormat="false" ht="15" hidden="false" customHeight="false" outlineLevel="0" collapsed="false">
      <c r="A59" s="33"/>
      <c r="B59" s="34"/>
      <c r="C59" s="34"/>
      <c r="D59" s="33"/>
      <c r="E59" s="33"/>
      <c r="F59" s="33"/>
      <c r="G59" s="35" t="str">
        <f aca="false">IF(F59="","",IF(IFERROR(INDEX(Intervals!$B$5:$B$20,MATCH(F59,Intervals!$A$5:$A$20,0)),"")=6,"Yes",IF(IFERROR(INDEX(Intervals!$B$5:$B$20,MATCH(F59,Intervals!$A$5:$A$20,0)),"")=12,"No","See scheme")))</f>
        <v/>
      </c>
      <c r="H59" s="35" t="str">
        <f aca="false">IF(C59="","",IF(I59&lt;&gt;"",I59,IF(IFERROR(INDEX(Intervals!$B$5:$B$20,MATCH(F59,Intervals!$A$5:$A$20,0)),0)=0,"",INDEX(Intervals!$B$5:$B$20,MATCH(F59,Intervals!$A$5:$A$20,0)))))</f>
        <v/>
      </c>
      <c r="I59" s="36"/>
      <c r="J59" s="37"/>
      <c r="K59" s="38" t="str">
        <f aca="false">IF(OR(J59="",H59="",H59=0),"",EDATE(J59,H59))</f>
        <v/>
      </c>
      <c r="L59" s="39" t="str">
        <f aca="true">IF(K59="","",K59-TODAY())</f>
        <v/>
      </c>
      <c r="M59" s="35" t="str">
        <f aca="true">IF(C59="","",IF(F59="","Choose a type",IF(H59="","Enter scheme interval",IF(J59="","No examination date",IF(K59&lt;TODAY(),"OVERDUE",IF(K59-TODAY()&lt;=30,"Due within 30 days","In date"))))))</f>
        <v/>
      </c>
      <c r="N59" s="36"/>
      <c r="O59" s="37"/>
      <c r="P59" s="34"/>
      <c r="Q59" s="33"/>
      <c r="R59" s="34"/>
    </row>
    <row r="60" customFormat="false" ht="15" hidden="false" customHeight="false" outlineLevel="0" collapsed="false">
      <c r="A60" s="33"/>
      <c r="B60" s="34"/>
      <c r="C60" s="34"/>
      <c r="D60" s="33"/>
      <c r="E60" s="33"/>
      <c r="F60" s="33"/>
      <c r="G60" s="35" t="str">
        <f aca="false">IF(F60="","",IF(IFERROR(INDEX(Intervals!$B$5:$B$20,MATCH(F60,Intervals!$A$5:$A$20,0)),"")=6,"Yes",IF(IFERROR(INDEX(Intervals!$B$5:$B$20,MATCH(F60,Intervals!$A$5:$A$20,0)),"")=12,"No","See scheme")))</f>
        <v/>
      </c>
      <c r="H60" s="35" t="str">
        <f aca="false">IF(C60="","",IF(I60&lt;&gt;"",I60,IF(IFERROR(INDEX(Intervals!$B$5:$B$20,MATCH(F60,Intervals!$A$5:$A$20,0)),0)=0,"",INDEX(Intervals!$B$5:$B$20,MATCH(F60,Intervals!$A$5:$A$20,0)))))</f>
        <v/>
      </c>
      <c r="I60" s="36"/>
      <c r="J60" s="37"/>
      <c r="K60" s="38" t="str">
        <f aca="false">IF(OR(J60="",H60="",H60=0),"",EDATE(J60,H60))</f>
        <v/>
      </c>
      <c r="L60" s="39" t="str">
        <f aca="true">IF(K60="","",K60-TODAY())</f>
        <v/>
      </c>
      <c r="M60" s="35" t="str">
        <f aca="true">IF(C60="","",IF(F60="","Choose a type",IF(H60="","Enter scheme interval",IF(J60="","No examination date",IF(K60&lt;TODAY(),"OVERDUE",IF(K60-TODAY()&lt;=30,"Due within 30 days","In date"))))))</f>
        <v/>
      </c>
      <c r="N60" s="36"/>
      <c r="O60" s="37"/>
      <c r="P60" s="34"/>
      <c r="Q60" s="33"/>
      <c r="R60" s="34"/>
    </row>
    <row r="61" customFormat="false" ht="15" hidden="false" customHeight="false" outlineLevel="0" collapsed="false">
      <c r="A61" s="33"/>
      <c r="B61" s="34"/>
      <c r="C61" s="34"/>
      <c r="D61" s="33"/>
      <c r="E61" s="33"/>
      <c r="F61" s="33"/>
      <c r="G61" s="35" t="str">
        <f aca="false">IF(F61="","",IF(IFERROR(INDEX(Intervals!$B$5:$B$20,MATCH(F61,Intervals!$A$5:$A$20,0)),"")=6,"Yes",IF(IFERROR(INDEX(Intervals!$B$5:$B$20,MATCH(F61,Intervals!$A$5:$A$20,0)),"")=12,"No","See scheme")))</f>
        <v/>
      </c>
      <c r="H61" s="35" t="str">
        <f aca="false">IF(C61="","",IF(I61&lt;&gt;"",I61,IF(IFERROR(INDEX(Intervals!$B$5:$B$20,MATCH(F61,Intervals!$A$5:$A$20,0)),0)=0,"",INDEX(Intervals!$B$5:$B$20,MATCH(F61,Intervals!$A$5:$A$20,0)))))</f>
        <v/>
      </c>
      <c r="I61" s="36"/>
      <c r="J61" s="37"/>
      <c r="K61" s="38" t="str">
        <f aca="false">IF(OR(J61="",H61="",H61=0),"",EDATE(J61,H61))</f>
        <v/>
      </c>
      <c r="L61" s="39" t="str">
        <f aca="true">IF(K61="","",K61-TODAY())</f>
        <v/>
      </c>
      <c r="M61" s="35" t="str">
        <f aca="true">IF(C61="","",IF(F61="","Choose a type",IF(H61="","Enter scheme interval",IF(J61="","No examination date",IF(K61&lt;TODAY(),"OVERDUE",IF(K61-TODAY()&lt;=30,"Due within 30 days","In date"))))))</f>
        <v/>
      </c>
      <c r="N61" s="36"/>
      <c r="O61" s="37"/>
      <c r="P61" s="34"/>
      <c r="Q61" s="33"/>
      <c r="R61" s="34"/>
    </row>
    <row r="62" customFormat="false" ht="15" hidden="false" customHeight="false" outlineLevel="0" collapsed="false">
      <c r="A62" s="33"/>
      <c r="B62" s="34"/>
      <c r="C62" s="34"/>
      <c r="D62" s="33"/>
      <c r="E62" s="33"/>
      <c r="F62" s="33"/>
      <c r="G62" s="35" t="str">
        <f aca="false">IF(F62="","",IF(IFERROR(INDEX(Intervals!$B$5:$B$20,MATCH(F62,Intervals!$A$5:$A$20,0)),"")=6,"Yes",IF(IFERROR(INDEX(Intervals!$B$5:$B$20,MATCH(F62,Intervals!$A$5:$A$20,0)),"")=12,"No","See scheme")))</f>
        <v/>
      </c>
      <c r="H62" s="35" t="str">
        <f aca="false">IF(C62="","",IF(I62&lt;&gt;"",I62,IF(IFERROR(INDEX(Intervals!$B$5:$B$20,MATCH(F62,Intervals!$A$5:$A$20,0)),0)=0,"",INDEX(Intervals!$B$5:$B$20,MATCH(F62,Intervals!$A$5:$A$20,0)))))</f>
        <v/>
      </c>
      <c r="I62" s="36"/>
      <c r="J62" s="37"/>
      <c r="K62" s="38" t="str">
        <f aca="false">IF(OR(J62="",H62="",H62=0),"",EDATE(J62,H62))</f>
        <v/>
      </c>
      <c r="L62" s="39" t="str">
        <f aca="true">IF(K62="","",K62-TODAY())</f>
        <v/>
      </c>
      <c r="M62" s="35" t="str">
        <f aca="true">IF(C62="","",IF(F62="","Choose a type",IF(H62="","Enter scheme interval",IF(J62="","No examination date",IF(K62&lt;TODAY(),"OVERDUE",IF(K62-TODAY()&lt;=30,"Due within 30 days","In date"))))))</f>
        <v/>
      </c>
      <c r="N62" s="36"/>
      <c r="O62" s="37"/>
      <c r="P62" s="34"/>
      <c r="Q62" s="33"/>
      <c r="R62" s="34"/>
    </row>
    <row r="63" customFormat="false" ht="15" hidden="false" customHeight="false" outlineLevel="0" collapsed="false">
      <c r="A63" s="33"/>
      <c r="B63" s="34"/>
      <c r="C63" s="34"/>
      <c r="D63" s="33"/>
      <c r="E63" s="33"/>
      <c r="F63" s="33"/>
      <c r="G63" s="35" t="str">
        <f aca="false">IF(F63="","",IF(IFERROR(INDEX(Intervals!$B$5:$B$20,MATCH(F63,Intervals!$A$5:$A$20,0)),"")=6,"Yes",IF(IFERROR(INDEX(Intervals!$B$5:$B$20,MATCH(F63,Intervals!$A$5:$A$20,0)),"")=12,"No","See scheme")))</f>
        <v/>
      </c>
      <c r="H63" s="35" t="str">
        <f aca="false">IF(C63="","",IF(I63&lt;&gt;"",I63,IF(IFERROR(INDEX(Intervals!$B$5:$B$20,MATCH(F63,Intervals!$A$5:$A$20,0)),0)=0,"",INDEX(Intervals!$B$5:$B$20,MATCH(F63,Intervals!$A$5:$A$20,0)))))</f>
        <v/>
      </c>
      <c r="I63" s="36"/>
      <c r="J63" s="37"/>
      <c r="K63" s="38" t="str">
        <f aca="false">IF(OR(J63="",H63="",H63=0),"",EDATE(J63,H63))</f>
        <v/>
      </c>
      <c r="L63" s="39" t="str">
        <f aca="true">IF(K63="","",K63-TODAY())</f>
        <v/>
      </c>
      <c r="M63" s="35" t="str">
        <f aca="true">IF(C63="","",IF(F63="","Choose a type",IF(H63="","Enter scheme interval",IF(J63="","No examination date",IF(K63&lt;TODAY(),"OVERDUE",IF(K63-TODAY()&lt;=30,"Due within 30 days","In date"))))))</f>
        <v/>
      </c>
      <c r="N63" s="36"/>
      <c r="O63" s="37"/>
      <c r="P63" s="34"/>
      <c r="Q63" s="33"/>
      <c r="R63" s="34"/>
    </row>
    <row r="64" customFormat="false" ht="15" hidden="false" customHeight="false" outlineLevel="0" collapsed="false">
      <c r="A64" s="33"/>
      <c r="B64" s="34"/>
      <c r="C64" s="34"/>
      <c r="D64" s="33"/>
      <c r="E64" s="33"/>
      <c r="F64" s="33"/>
      <c r="G64" s="35" t="str">
        <f aca="false">IF(F64="","",IF(IFERROR(INDEX(Intervals!$B$5:$B$20,MATCH(F64,Intervals!$A$5:$A$20,0)),"")=6,"Yes",IF(IFERROR(INDEX(Intervals!$B$5:$B$20,MATCH(F64,Intervals!$A$5:$A$20,0)),"")=12,"No","See scheme")))</f>
        <v/>
      </c>
      <c r="H64" s="35" t="str">
        <f aca="false">IF(C64="","",IF(I64&lt;&gt;"",I64,IF(IFERROR(INDEX(Intervals!$B$5:$B$20,MATCH(F64,Intervals!$A$5:$A$20,0)),0)=0,"",INDEX(Intervals!$B$5:$B$20,MATCH(F64,Intervals!$A$5:$A$20,0)))))</f>
        <v/>
      </c>
      <c r="I64" s="36"/>
      <c r="J64" s="37"/>
      <c r="K64" s="38" t="str">
        <f aca="false">IF(OR(J64="",H64="",H64=0),"",EDATE(J64,H64))</f>
        <v/>
      </c>
      <c r="L64" s="39" t="str">
        <f aca="true">IF(K64="","",K64-TODAY())</f>
        <v/>
      </c>
      <c r="M64" s="35" t="str">
        <f aca="true">IF(C64="","",IF(F64="","Choose a type",IF(H64="","Enter scheme interval",IF(J64="","No examination date",IF(K64&lt;TODAY(),"OVERDUE",IF(K64-TODAY()&lt;=30,"Due within 30 days","In date"))))))</f>
        <v/>
      </c>
      <c r="N64" s="36"/>
      <c r="O64" s="37"/>
      <c r="P64" s="34"/>
      <c r="Q64" s="33"/>
      <c r="R64" s="34"/>
    </row>
    <row r="65" customFormat="false" ht="15" hidden="false" customHeight="false" outlineLevel="0" collapsed="false">
      <c r="A65" s="33"/>
      <c r="B65" s="34"/>
      <c r="C65" s="34"/>
      <c r="D65" s="33"/>
      <c r="E65" s="33"/>
      <c r="F65" s="33"/>
      <c r="G65" s="35" t="str">
        <f aca="false">IF(F65="","",IF(IFERROR(INDEX(Intervals!$B$5:$B$20,MATCH(F65,Intervals!$A$5:$A$20,0)),"")=6,"Yes",IF(IFERROR(INDEX(Intervals!$B$5:$B$20,MATCH(F65,Intervals!$A$5:$A$20,0)),"")=12,"No","See scheme")))</f>
        <v/>
      </c>
      <c r="H65" s="35" t="str">
        <f aca="false">IF(C65="","",IF(I65&lt;&gt;"",I65,IF(IFERROR(INDEX(Intervals!$B$5:$B$20,MATCH(F65,Intervals!$A$5:$A$20,0)),0)=0,"",INDEX(Intervals!$B$5:$B$20,MATCH(F65,Intervals!$A$5:$A$20,0)))))</f>
        <v/>
      </c>
      <c r="I65" s="36"/>
      <c r="J65" s="37"/>
      <c r="K65" s="38" t="str">
        <f aca="false">IF(OR(J65="",H65="",H65=0),"",EDATE(J65,H65))</f>
        <v/>
      </c>
      <c r="L65" s="39" t="str">
        <f aca="true">IF(K65="","",K65-TODAY())</f>
        <v/>
      </c>
      <c r="M65" s="35" t="str">
        <f aca="true">IF(C65="","",IF(F65="","Choose a type",IF(H65="","Enter scheme interval",IF(J65="","No examination date",IF(K65&lt;TODAY(),"OVERDUE",IF(K65-TODAY()&lt;=30,"Due within 30 days","In date"))))))</f>
        <v/>
      </c>
      <c r="N65" s="36"/>
      <c r="O65" s="37"/>
      <c r="P65" s="34"/>
      <c r="Q65" s="33"/>
      <c r="R65" s="34"/>
    </row>
    <row r="66" customFormat="false" ht="15" hidden="false" customHeight="false" outlineLevel="0" collapsed="false">
      <c r="A66" s="33"/>
      <c r="B66" s="34"/>
      <c r="C66" s="34"/>
      <c r="D66" s="33"/>
      <c r="E66" s="33"/>
      <c r="F66" s="33"/>
      <c r="G66" s="35" t="str">
        <f aca="false">IF(F66="","",IF(IFERROR(INDEX(Intervals!$B$5:$B$20,MATCH(F66,Intervals!$A$5:$A$20,0)),"")=6,"Yes",IF(IFERROR(INDEX(Intervals!$B$5:$B$20,MATCH(F66,Intervals!$A$5:$A$20,0)),"")=12,"No","See scheme")))</f>
        <v/>
      </c>
      <c r="H66" s="35" t="str">
        <f aca="false">IF(C66="","",IF(I66&lt;&gt;"",I66,IF(IFERROR(INDEX(Intervals!$B$5:$B$20,MATCH(F66,Intervals!$A$5:$A$20,0)),0)=0,"",INDEX(Intervals!$B$5:$B$20,MATCH(F66,Intervals!$A$5:$A$20,0)))))</f>
        <v/>
      </c>
      <c r="I66" s="36"/>
      <c r="J66" s="37"/>
      <c r="K66" s="38" t="str">
        <f aca="false">IF(OR(J66="",H66="",H66=0),"",EDATE(J66,H66))</f>
        <v/>
      </c>
      <c r="L66" s="39" t="str">
        <f aca="true">IF(K66="","",K66-TODAY())</f>
        <v/>
      </c>
      <c r="M66" s="35" t="str">
        <f aca="true">IF(C66="","",IF(F66="","Choose a type",IF(H66="","Enter scheme interval",IF(J66="","No examination date",IF(K66&lt;TODAY(),"OVERDUE",IF(K66-TODAY()&lt;=30,"Due within 30 days","In date"))))))</f>
        <v/>
      </c>
      <c r="N66" s="36"/>
      <c r="O66" s="37"/>
      <c r="P66" s="34"/>
      <c r="Q66" s="33"/>
      <c r="R66" s="34"/>
    </row>
    <row r="67" customFormat="false" ht="15" hidden="false" customHeight="false" outlineLevel="0" collapsed="false">
      <c r="A67" s="33"/>
      <c r="B67" s="34"/>
      <c r="C67" s="34"/>
      <c r="D67" s="33"/>
      <c r="E67" s="33"/>
      <c r="F67" s="33"/>
      <c r="G67" s="35" t="str">
        <f aca="false">IF(F67="","",IF(IFERROR(INDEX(Intervals!$B$5:$B$20,MATCH(F67,Intervals!$A$5:$A$20,0)),"")=6,"Yes",IF(IFERROR(INDEX(Intervals!$B$5:$B$20,MATCH(F67,Intervals!$A$5:$A$20,0)),"")=12,"No","See scheme")))</f>
        <v/>
      </c>
      <c r="H67" s="35" t="str">
        <f aca="false">IF(C67="","",IF(I67&lt;&gt;"",I67,IF(IFERROR(INDEX(Intervals!$B$5:$B$20,MATCH(F67,Intervals!$A$5:$A$20,0)),0)=0,"",INDEX(Intervals!$B$5:$B$20,MATCH(F67,Intervals!$A$5:$A$20,0)))))</f>
        <v/>
      </c>
      <c r="I67" s="36"/>
      <c r="J67" s="37"/>
      <c r="K67" s="38" t="str">
        <f aca="false">IF(OR(J67="",H67="",H67=0),"",EDATE(J67,H67))</f>
        <v/>
      </c>
      <c r="L67" s="39" t="str">
        <f aca="true">IF(K67="","",K67-TODAY())</f>
        <v/>
      </c>
      <c r="M67" s="35" t="str">
        <f aca="true">IF(C67="","",IF(F67="","Choose a type",IF(H67="","Enter scheme interval",IF(J67="","No examination date",IF(K67&lt;TODAY(),"OVERDUE",IF(K67-TODAY()&lt;=30,"Due within 30 days","In date"))))))</f>
        <v/>
      </c>
      <c r="N67" s="36"/>
      <c r="O67" s="37"/>
      <c r="P67" s="34"/>
      <c r="Q67" s="33"/>
      <c r="R67" s="34"/>
    </row>
    <row r="68" customFormat="false" ht="15" hidden="false" customHeight="false" outlineLevel="0" collapsed="false">
      <c r="A68" s="33"/>
      <c r="B68" s="34"/>
      <c r="C68" s="34"/>
      <c r="D68" s="33"/>
      <c r="E68" s="33"/>
      <c r="F68" s="33"/>
      <c r="G68" s="35" t="str">
        <f aca="false">IF(F68="","",IF(IFERROR(INDEX(Intervals!$B$5:$B$20,MATCH(F68,Intervals!$A$5:$A$20,0)),"")=6,"Yes",IF(IFERROR(INDEX(Intervals!$B$5:$B$20,MATCH(F68,Intervals!$A$5:$A$20,0)),"")=12,"No","See scheme")))</f>
        <v/>
      </c>
      <c r="H68" s="35" t="str">
        <f aca="false">IF(C68="","",IF(I68&lt;&gt;"",I68,IF(IFERROR(INDEX(Intervals!$B$5:$B$20,MATCH(F68,Intervals!$A$5:$A$20,0)),0)=0,"",INDEX(Intervals!$B$5:$B$20,MATCH(F68,Intervals!$A$5:$A$20,0)))))</f>
        <v/>
      </c>
      <c r="I68" s="36"/>
      <c r="J68" s="37"/>
      <c r="K68" s="38" t="str">
        <f aca="false">IF(OR(J68="",H68="",H68=0),"",EDATE(J68,H68))</f>
        <v/>
      </c>
      <c r="L68" s="39" t="str">
        <f aca="true">IF(K68="","",K68-TODAY())</f>
        <v/>
      </c>
      <c r="M68" s="35" t="str">
        <f aca="true">IF(C68="","",IF(F68="","Choose a type",IF(H68="","Enter scheme interval",IF(J68="","No examination date",IF(K68&lt;TODAY(),"OVERDUE",IF(K68-TODAY()&lt;=30,"Due within 30 days","In date"))))))</f>
        <v/>
      </c>
      <c r="N68" s="36"/>
      <c r="O68" s="37"/>
      <c r="P68" s="34"/>
      <c r="Q68" s="33"/>
      <c r="R68" s="34"/>
    </row>
    <row r="69" customFormat="false" ht="15" hidden="false" customHeight="false" outlineLevel="0" collapsed="false">
      <c r="A69" s="33"/>
      <c r="B69" s="34"/>
      <c r="C69" s="34"/>
      <c r="D69" s="33"/>
      <c r="E69" s="33"/>
      <c r="F69" s="33"/>
      <c r="G69" s="35" t="str">
        <f aca="false">IF(F69="","",IF(IFERROR(INDEX(Intervals!$B$5:$B$20,MATCH(F69,Intervals!$A$5:$A$20,0)),"")=6,"Yes",IF(IFERROR(INDEX(Intervals!$B$5:$B$20,MATCH(F69,Intervals!$A$5:$A$20,0)),"")=12,"No","See scheme")))</f>
        <v/>
      </c>
      <c r="H69" s="35" t="str">
        <f aca="false">IF(C69="","",IF(I69&lt;&gt;"",I69,IF(IFERROR(INDEX(Intervals!$B$5:$B$20,MATCH(F69,Intervals!$A$5:$A$20,0)),0)=0,"",INDEX(Intervals!$B$5:$B$20,MATCH(F69,Intervals!$A$5:$A$20,0)))))</f>
        <v/>
      </c>
      <c r="I69" s="36"/>
      <c r="J69" s="37"/>
      <c r="K69" s="38" t="str">
        <f aca="false">IF(OR(J69="",H69="",H69=0),"",EDATE(J69,H69))</f>
        <v/>
      </c>
      <c r="L69" s="39" t="str">
        <f aca="true">IF(K69="","",K69-TODAY())</f>
        <v/>
      </c>
      <c r="M69" s="35" t="str">
        <f aca="true">IF(C69="","",IF(F69="","Choose a type",IF(H69="","Enter scheme interval",IF(J69="","No examination date",IF(K69&lt;TODAY(),"OVERDUE",IF(K69-TODAY()&lt;=30,"Due within 30 days","In date"))))))</f>
        <v/>
      </c>
      <c r="N69" s="36"/>
      <c r="O69" s="37"/>
      <c r="P69" s="34"/>
      <c r="Q69" s="33"/>
      <c r="R69" s="34"/>
    </row>
    <row r="70" customFormat="false" ht="15" hidden="false" customHeight="false" outlineLevel="0" collapsed="false">
      <c r="A70" s="33"/>
      <c r="B70" s="34"/>
      <c r="C70" s="34"/>
      <c r="D70" s="33"/>
      <c r="E70" s="33"/>
      <c r="F70" s="33"/>
      <c r="G70" s="35" t="str">
        <f aca="false">IF(F70="","",IF(IFERROR(INDEX(Intervals!$B$5:$B$20,MATCH(F70,Intervals!$A$5:$A$20,0)),"")=6,"Yes",IF(IFERROR(INDEX(Intervals!$B$5:$B$20,MATCH(F70,Intervals!$A$5:$A$20,0)),"")=12,"No","See scheme")))</f>
        <v/>
      </c>
      <c r="H70" s="35" t="str">
        <f aca="false">IF(C70="","",IF(I70&lt;&gt;"",I70,IF(IFERROR(INDEX(Intervals!$B$5:$B$20,MATCH(F70,Intervals!$A$5:$A$20,0)),0)=0,"",INDEX(Intervals!$B$5:$B$20,MATCH(F70,Intervals!$A$5:$A$20,0)))))</f>
        <v/>
      </c>
      <c r="I70" s="36"/>
      <c r="J70" s="37"/>
      <c r="K70" s="38" t="str">
        <f aca="false">IF(OR(J70="",H70="",H70=0),"",EDATE(J70,H70))</f>
        <v/>
      </c>
      <c r="L70" s="39" t="str">
        <f aca="true">IF(K70="","",K70-TODAY())</f>
        <v/>
      </c>
      <c r="M70" s="35" t="str">
        <f aca="true">IF(C70="","",IF(F70="","Choose a type",IF(H70="","Enter scheme interval",IF(J70="","No examination date",IF(K70&lt;TODAY(),"OVERDUE",IF(K70-TODAY()&lt;=30,"Due within 30 days","In date"))))))</f>
        <v/>
      </c>
      <c r="N70" s="36"/>
      <c r="O70" s="37"/>
      <c r="P70" s="34"/>
      <c r="Q70" s="33"/>
      <c r="R70" s="34"/>
    </row>
    <row r="71" customFormat="false" ht="15" hidden="false" customHeight="false" outlineLevel="0" collapsed="false">
      <c r="A71" s="33"/>
      <c r="B71" s="34"/>
      <c r="C71" s="34"/>
      <c r="D71" s="33"/>
      <c r="E71" s="33"/>
      <c r="F71" s="33"/>
      <c r="G71" s="35" t="str">
        <f aca="false">IF(F71="","",IF(IFERROR(INDEX(Intervals!$B$5:$B$20,MATCH(F71,Intervals!$A$5:$A$20,0)),"")=6,"Yes",IF(IFERROR(INDEX(Intervals!$B$5:$B$20,MATCH(F71,Intervals!$A$5:$A$20,0)),"")=12,"No","See scheme")))</f>
        <v/>
      </c>
      <c r="H71" s="35" t="str">
        <f aca="false">IF(C71="","",IF(I71&lt;&gt;"",I71,IF(IFERROR(INDEX(Intervals!$B$5:$B$20,MATCH(F71,Intervals!$A$5:$A$20,0)),0)=0,"",INDEX(Intervals!$B$5:$B$20,MATCH(F71,Intervals!$A$5:$A$20,0)))))</f>
        <v/>
      </c>
      <c r="I71" s="36"/>
      <c r="J71" s="37"/>
      <c r="K71" s="38" t="str">
        <f aca="false">IF(OR(J71="",H71="",H71=0),"",EDATE(J71,H71))</f>
        <v/>
      </c>
      <c r="L71" s="39" t="str">
        <f aca="true">IF(K71="","",K71-TODAY())</f>
        <v/>
      </c>
      <c r="M71" s="35" t="str">
        <f aca="true">IF(C71="","",IF(F71="","Choose a type",IF(H71="","Enter scheme interval",IF(J71="","No examination date",IF(K71&lt;TODAY(),"OVERDUE",IF(K71-TODAY()&lt;=30,"Due within 30 days","In date"))))))</f>
        <v/>
      </c>
      <c r="N71" s="36"/>
      <c r="O71" s="37"/>
      <c r="P71" s="34"/>
      <c r="Q71" s="33"/>
      <c r="R71" s="34"/>
    </row>
    <row r="72" customFormat="false" ht="15" hidden="false" customHeight="false" outlineLevel="0" collapsed="false">
      <c r="A72" s="33"/>
      <c r="B72" s="34"/>
      <c r="C72" s="34"/>
      <c r="D72" s="33"/>
      <c r="E72" s="33"/>
      <c r="F72" s="33"/>
      <c r="G72" s="35" t="str">
        <f aca="false">IF(F72="","",IF(IFERROR(INDEX(Intervals!$B$5:$B$20,MATCH(F72,Intervals!$A$5:$A$20,0)),"")=6,"Yes",IF(IFERROR(INDEX(Intervals!$B$5:$B$20,MATCH(F72,Intervals!$A$5:$A$20,0)),"")=12,"No","See scheme")))</f>
        <v/>
      </c>
      <c r="H72" s="35" t="str">
        <f aca="false">IF(C72="","",IF(I72&lt;&gt;"",I72,IF(IFERROR(INDEX(Intervals!$B$5:$B$20,MATCH(F72,Intervals!$A$5:$A$20,0)),0)=0,"",INDEX(Intervals!$B$5:$B$20,MATCH(F72,Intervals!$A$5:$A$20,0)))))</f>
        <v/>
      </c>
      <c r="I72" s="36"/>
      <c r="J72" s="37"/>
      <c r="K72" s="38" t="str">
        <f aca="false">IF(OR(J72="",H72="",H72=0),"",EDATE(J72,H72))</f>
        <v/>
      </c>
      <c r="L72" s="39" t="str">
        <f aca="true">IF(K72="","",K72-TODAY())</f>
        <v/>
      </c>
      <c r="M72" s="35" t="str">
        <f aca="true">IF(C72="","",IF(F72="","Choose a type",IF(H72="","Enter scheme interval",IF(J72="","No examination date",IF(K72&lt;TODAY(),"OVERDUE",IF(K72-TODAY()&lt;=30,"Due within 30 days","In date"))))))</f>
        <v/>
      </c>
      <c r="N72" s="36"/>
      <c r="O72" s="37"/>
      <c r="P72" s="34"/>
      <c r="Q72" s="33"/>
      <c r="R72" s="34"/>
    </row>
    <row r="73" customFormat="false" ht="15" hidden="false" customHeight="false" outlineLevel="0" collapsed="false">
      <c r="A73" s="33"/>
      <c r="B73" s="34"/>
      <c r="C73" s="34"/>
      <c r="D73" s="33"/>
      <c r="E73" s="33"/>
      <c r="F73" s="33"/>
      <c r="G73" s="35" t="str">
        <f aca="false">IF(F73="","",IF(IFERROR(INDEX(Intervals!$B$5:$B$20,MATCH(F73,Intervals!$A$5:$A$20,0)),"")=6,"Yes",IF(IFERROR(INDEX(Intervals!$B$5:$B$20,MATCH(F73,Intervals!$A$5:$A$20,0)),"")=12,"No","See scheme")))</f>
        <v/>
      </c>
      <c r="H73" s="35" t="str">
        <f aca="false">IF(C73="","",IF(I73&lt;&gt;"",I73,IF(IFERROR(INDEX(Intervals!$B$5:$B$20,MATCH(F73,Intervals!$A$5:$A$20,0)),0)=0,"",INDEX(Intervals!$B$5:$B$20,MATCH(F73,Intervals!$A$5:$A$20,0)))))</f>
        <v/>
      </c>
      <c r="I73" s="36"/>
      <c r="J73" s="37"/>
      <c r="K73" s="38" t="str">
        <f aca="false">IF(OR(J73="",H73="",H73=0),"",EDATE(J73,H73))</f>
        <v/>
      </c>
      <c r="L73" s="39" t="str">
        <f aca="true">IF(K73="","",K73-TODAY())</f>
        <v/>
      </c>
      <c r="M73" s="35" t="str">
        <f aca="true">IF(C73="","",IF(F73="","Choose a type",IF(H73="","Enter scheme interval",IF(J73="","No examination date",IF(K73&lt;TODAY(),"OVERDUE",IF(K73-TODAY()&lt;=30,"Due within 30 days","In date"))))))</f>
        <v/>
      </c>
      <c r="N73" s="36"/>
      <c r="O73" s="37"/>
      <c r="P73" s="34"/>
      <c r="Q73" s="33"/>
      <c r="R73" s="34"/>
    </row>
    <row r="74" customFormat="false" ht="15" hidden="false" customHeight="false" outlineLevel="0" collapsed="false">
      <c r="A74" s="33"/>
      <c r="B74" s="34"/>
      <c r="C74" s="34"/>
      <c r="D74" s="33"/>
      <c r="E74" s="33"/>
      <c r="F74" s="33"/>
      <c r="G74" s="35" t="str">
        <f aca="false">IF(F74="","",IF(IFERROR(INDEX(Intervals!$B$5:$B$20,MATCH(F74,Intervals!$A$5:$A$20,0)),"")=6,"Yes",IF(IFERROR(INDEX(Intervals!$B$5:$B$20,MATCH(F74,Intervals!$A$5:$A$20,0)),"")=12,"No","See scheme")))</f>
        <v/>
      </c>
      <c r="H74" s="35" t="str">
        <f aca="false">IF(C74="","",IF(I74&lt;&gt;"",I74,IF(IFERROR(INDEX(Intervals!$B$5:$B$20,MATCH(F74,Intervals!$A$5:$A$20,0)),0)=0,"",INDEX(Intervals!$B$5:$B$20,MATCH(F74,Intervals!$A$5:$A$20,0)))))</f>
        <v/>
      </c>
      <c r="I74" s="36"/>
      <c r="J74" s="37"/>
      <c r="K74" s="38" t="str">
        <f aca="false">IF(OR(J74="",H74="",H74=0),"",EDATE(J74,H74))</f>
        <v/>
      </c>
      <c r="L74" s="39" t="str">
        <f aca="true">IF(K74="","",K74-TODAY())</f>
        <v/>
      </c>
      <c r="M74" s="35" t="str">
        <f aca="true">IF(C74="","",IF(F74="","Choose a type",IF(H74="","Enter scheme interval",IF(J74="","No examination date",IF(K74&lt;TODAY(),"OVERDUE",IF(K74-TODAY()&lt;=30,"Due within 30 days","In date"))))))</f>
        <v/>
      </c>
      <c r="N74" s="36"/>
      <c r="O74" s="37"/>
      <c r="P74" s="34"/>
      <c r="Q74" s="33"/>
      <c r="R74" s="34"/>
    </row>
    <row r="75" customFormat="false" ht="15" hidden="false" customHeight="false" outlineLevel="0" collapsed="false">
      <c r="A75" s="33"/>
      <c r="B75" s="34"/>
      <c r="C75" s="34"/>
      <c r="D75" s="33"/>
      <c r="E75" s="33"/>
      <c r="F75" s="33"/>
      <c r="G75" s="35" t="str">
        <f aca="false">IF(F75="","",IF(IFERROR(INDEX(Intervals!$B$5:$B$20,MATCH(F75,Intervals!$A$5:$A$20,0)),"")=6,"Yes",IF(IFERROR(INDEX(Intervals!$B$5:$B$20,MATCH(F75,Intervals!$A$5:$A$20,0)),"")=12,"No","See scheme")))</f>
        <v/>
      </c>
      <c r="H75" s="35" t="str">
        <f aca="false">IF(C75="","",IF(I75&lt;&gt;"",I75,IF(IFERROR(INDEX(Intervals!$B$5:$B$20,MATCH(F75,Intervals!$A$5:$A$20,0)),0)=0,"",INDEX(Intervals!$B$5:$B$20,MATCH(F75,Intervals!$A$5:$A$20,0)))))</f>
        <v/>
      </c>
      <c r="I75" s="36"/>
      <c r="J75" s="37"/>
      <c r="K75" s="38" t="str">
        <f aca="false">IF(OR(J75="",H75="",H75=0),"",EDATE(J75,H75))</f>
        <v/>
      </c>
      <c r="L75" s="39" t="str">
        <f aca="true">IF(K75="","",K75-TODAY())</f>
        <v/>
      </c>
      <c r="M75" s="35" t="str">
        <f aca="true">IF(C75="","",IF(F75="","Choose a type",IF(H75="","Enter scheme interval",IF(J75="","No examination date",IF(K75&lt;TODAY(),"OVERDUE",IF(K75-TODAY()&lt;=30,"Due within 30 days","In date"))))))</f>
        <v/>
      </c>
      <c r="N75" s="36"/>
      <c r="O75" s="37"/>
      <c r="P75" s="34"/>
      <c r="Q75" s="33"/>
      <c r="R75" s="34"/>
    </row>
    <row r="76" customFormat="false" ht="15" hidden="false" customHeight="false" outlineLevel="0" collapsed="false">
      <c r="A76" s="33"/>
      <c r="B76" s="34"/>
      <c r="C76" s="34"/>
      <c r="D76" s="33"/>
      <c r="E76" s="33"/>
      <c r="F76" s="33"/>
      <c r="G76" s="35" t="str">
        <f aca="false">IF(F76="","",IF(IFERROR(INDEX(Intervals!$B$5:$B$20,MATCH(F76,Intervals!$A$5:$A$20,0)),"")=6,"Yes",IF(IFERROR(INDEX(Intervals!$B$5:$B$20,MATCH(F76,Intervals!$A$5:$A$20,0)),"")=12,"No","See scheme")))</f>
        <v/>
      </c>
      <c r="H76" s="35" t="str">
        <f aca="false">IF(C76="","",IF(I76&lt;&gt;"",I76,IF(IFERROR(INDEX(Intervals!$B$5:$B$20,MATCH(F76,Intervals!$A$5:$A$20,0)),0)=0,"",INDEX(Intervals!$B$5:$B$20,MATCH(F76,Intervals!$A$5:$A$20,0)))))</f>
        <v/>
      </c>
      <c r="I76" s="36"/>
      <c r="J76" s="37"/>
      <c r="K76" s="38" t="str">
        <f aca="false">IF(OR(J76="",H76="",H76=0),"",EDATE(J76,H76))</f>
        <v/>
      </c>
      <c r="L76" s="39" t="str">
        <f aca="true">IF(K76="","",K76-TODAY())</f>
        <v/>
      </c>
      <c r="M76" s="35" t="str">
        <f aca="true">IF(C76="","",IF(F76="","Choose a type",IF(H76="","Enter scheme interval",IF(J76="","No examination date",IF(K76&lt;TODAY(),"OVERDUE",IF(K76-TODAY()&lt;=30,"Due within 30 days","In date"))))))</f>
        <v/>
      </c>
      <c r="N76" s="36"/>
      <c r="O76" s="37"/>
      <c r="P76" s="34"/>
      <c r="Q76" s="33"/>
      <c r="R76" s="34"/>
    </row>
    <row r="77" customFormat="false" ht="15" hidden="false" customHeight="false" outlineLevel="0" collapsed="false">
      <c r="A77" s="33"/>
      <c r="B77" s="34"/>
      <c r="C77" s="34"/>
      <c r="D77" s="33"/>
      <c r="E77" s="33"/>
      <c r="F77" s="33"/>
      <c r="G77" s="35" t="str">
        <f aca="false">IF(F77="","",IF(IFERROR(INDEX(Intervals!$B$5:$B$20,MATCH(F77,Intervals!$A$5:$A$20,0)),"")=6,"Yes",IF(IFERROR(INDEX(Intervals!$B$5:$B$20,MATCH(F77,Intervals!$A$5:$A$20,0)),"")=12,"No","See scheme")))</f>
        <v/>
      </c>
      <c r="H77" s="35" t="str">
        <f aca="false">IF(C77="","",IF(I77&lt;&gt;"",I77,IF(IFERROR(INDEX(Intervals!$B$5:$B$20,MATCH(F77,Intervals!$A$5:$A$20,0)),0)=0,"",INDEX(Intervals!$B$5:$B$20,MATCH(F77,Intervals!$A$5:$A$20,0)))))</f>
        <v/>
      </c>
      <c r="I77" s="36"/>
      <c r="J77" s="37"/>
      <c r="K77" s="38" t="str">
        <f aca="false">IF(OR(J77="",H77="",H77=0),"",EDATE(J77,H77))</f>
        <v/>
      </c>
      <c r="L77" s="39" t="str">
        <f aca="true">IF(K77="","",K77-TODAY())</f>
        <v/>
      </c>
      <c r="M77" s="35" t="str">
        <f aca="true">IF(C77="","",IF(F77="","Choose a type",IF(H77="","Enter scheme interval",IF(J77="","No examination date",IF(K77&lt;TODAY(),"OVERDUE",IF(K77-TODAY()&lt;=30,"Due within 30 days","In date"))))))</f>
        <v/>
      </c>
      <c r="N77" s="36"/>
      <c r="O77" s="37"/>
      <c r="P77" s="34"/>
      <c r="Q77" s="33"/>
      <c r="R77" s="34"/>
    </row>
    <row r="78" customFormat="false" ht="15" hidden="false" customHeight="false" outlineLevel="0" collapsed="false">
      <c r="A78" s="33"/>
      <c r="B78" s="34"/>
      <c r="C78" s="34"/>
      <c r="D78" s="33"/>
      <c r="E78" s="33"/>
      <c r="F78" s="33"/>
      <c r="G78" s="35" t="str">
        <f aca="false">IF(F78="","",IF(IFERROR(INDEX(Intervals!$B$5:$B$20,MATCH(F78,Intervals!$A$5:$A$20,0)),"")=6,"Yes",IF(IFERROR(INDEX(Intervals!$B$5:$B$20,MATCH(F78,Intervals!$A$5:$A$20,0)),"")=12,"No","See scheme")))</f>
        <v/>
      </c>
      <c r="H78" s="35" t="str">
        <f aca="false">IF(C78="","",IF(I78&lt;&gt;"",I78,IF(IFERROR(INDEX(Intervals!$B$5:$B$20,MATCH(F78,Intervals!$A$5:$A$20,0)),0)=0,"",INDEX(Intervals!$B$5:$B$20,MATCH(F78,Intervals!$A$5:$A$20,0)))))</f>
        <v/>
      </c>
      <c r="I78" s="36"/>
      <c r="J78" s="37"/>
      <c r="K78" s="38" t="str">
        <f aca="false">IF(OR(J78="",H78="",H78=0),"",EDATE(J78,H78))</f>
        <v/>
      </c>
      <c r="L78" s="39" t="str">
        <f aca="true">IF(K78="","",K78-TODAY())</f>
        <v/>
      </c>
      <c r="M78" s="35" t="str">
        <f aca="true">IF(C78="","",IF(F78="","Choose a type",IF(H78="","Enter scheme interval",IF(J78="","No examination date",IF(K78&lt;TODAY(),"OVERDUE",IF(K78-TODAY()&lt;=30,"Due within 30 days","In date"))))))</f>
        <v/>
      </c>
      <c r="N78" s="36"/>
      <c r="O78" s="37"/>
      <c r="P78" s="34"/>
      <c r="Q78" s="33"/>
      <c r="R78" s="34"/>
    </row>
    <row r="79" customFormat="false" ht="15" hidden="false" customHeight="false" outlineLevel="0" collapsed="false">
      <c r="A79" s="33"/>
      <c r="B79" s="34"/>
      <c r="C79" s="34"/>
      <c r="D79" s="33"/>
      <c r="E79" s="33"/>
      <c r="F79" s="33"/>
      <c r="G79" s="35" t="str">
        <f aca="false">IF(F79="","",IF(IFERROR(INDEX(Intervals!$B$5:$B$20,MATCH(F79,Intervals!$A$5:$A$20,0)),"")=6,"Yes",IF(IFERROR(INDEX(Intervals!$B$5:$B$20,MATCH(F79,Intervals!$A$5:$A$20,0)),"")=12,"No","See scheme")))</f>
        <v/>
      </c>
      <c r="H79" s="35" t="str">
        <f aca="false">IF(C79="","",IF(I79&lt;&gt;"",I79,IF(IFERROR(INDEX(Intervals!$B$5:$B$20,MATCH(F79,Intervals!$A$5:$A$20,0)),0)=0,"",INDEX(Intervals!$B$5:$B$20,MATCH(F79,Intervals!$A$5:$A$20,0)))))</f>
        <v/>
      </c>
      <c r="I79" s="36"/>
      <c r="J79" s="37"/>
      <c r="K79" s="38" t="str">
        <f aca="false">IF(OR(J79="",H79="",H79=0),"",EDATE(J79,H79))</f>
        <v/>
      </c>
      <c r="L79" s="39" t="str">
        <f aca="true">IF(K79="","",K79-TODAY())</f>
        <v/>
      </c>
      <c r="M79" s="35" t="str">
        <f aca="true">IF(C79="","",IF(F79="","Choose a type",IF(H79="","Enter scheme interval",IF(J79="","No examination date",IF(K79&lt;TODAY(),"OVERDUE",IF(K79-TODAY()&lt;=30,"Due within 30 days","In date"))))))</f>
        <v/>
      </c>
      <c r="N79" s="36"/>
      <c r="O79" s="37"/>
      <c r="P79" s="34"/>
      <c r="Q79" s="33"/>
      <c r="R79" s="34"/>
    </row>
    <row r="80" customFormat="false" ht="15" hidden="false" customHeight="false" outlineLevel="0" collapsed="false">
      <c r="A80" s="33"/>
      <c r="B80" s="34"/>
      <c r="C80" s="34"/>
      <c r="D80" s="33"/>
      <c r="E80" s="33"/>
      <c r="F80" s="33"/>
      <c r="G80" s="35" t="str">
        <f aca="false">IF(F80="","",IF(IFERROR(INDEX(Intervals!$B$5:$B$20,MATCH(F80,Intervals!$A$5:$A$20,0)),"")=6,"Yes",IF(IFERROR(INDEX(Intervals!$B$5:$B$20,MATCH(F80,Intervals!$A$5:$A$20,0)),"")=12,"No","See scheme")))</f>
        <v/>
      </c>
      <c r="H80" s="35" t="str">
        <f aca="false">IF(C80="","",IF(I80&lt;&gt;"",I80,IF(IFERROR(INDEX(Intervals!$B$5:$B$20,MATCH(F80,Intervals!$A$5:$A$20,0)),0)=0,"",INDEX(Intervals!$B$5:$B$20,MATCH(F80,Intervals!$A$5:$A$20,0)))))</f>
        <v/>
      </c>
      <c r="I80" s="36"/>
      <c r="J80" s="37"/>
      <c r="K80" s="38" t="str">
        <f aca="false">IF(OR(J80="",H80="",H80=0),"",EDATE(J80,H80))</f>
        <v/>
      </c>
      <c r="L80" s="39" t="str">
        <f aca="true">IF(K80="","",K80-TODAY())</f>
        <v/>
      </c>
      <c r="M80" s="35" t="str">
        <f aca="true">IF(C80="","",IF(F80="","Choose a type",IF(H80="","Enter scheme interval",IF(J80="","No examination date",IF(K80&lt;TODAY(),"OVERDUE",IF(K80-TODAY()&lt;=30,"Due within 30 days","In date"))))))</f>
        <v/>
      </c>
      <c r="N80" s="36"/>
      <c r="O80" s="37"/>
      <c r="P80" s="34"/>
      <c r="Q80" s="33"/>
      <c r="R80" s="34"/>
    </row>
    <row r="81" customFormat="false" ht="15" hidden="false" customHeight="false" outlineLevel="0" collapsed="false">
      <c r="A81" s="33"/>
      <c r="B81" s="34"/>
      <c r="C81" s="34"/>
      <c r="D81" s="33"/>
      <c r="E81" s="33"/>
      <c r="F81" s="33"/>
      <c r="G81" s="35" t="str">
        <f aca="false">IF(F81="","",IF(IFERROR(INDEX(Intervals!$B$5:$B$20,MATCH(F81,Intervals!$A$5:$A$20,0)),"")=6,"Yes",IF(IFERROR(INDEX(Intervals!$B$5:$B$20,MATCH(F81,Intervals!$A$5:$A$20,0)),"")=12,"No","See scheme")))</f>
        <v/>
      </c>
      <c r="H81" s="35" t="str">
        <f aca="false">IF(C81="","",IF(I81&lt;&gt;"",I81,IF(IFERROR(INDEX(Intervals!$B$5:$B$20,MATCH(F81,Intervals!$A$5:$A$20,0)),0)=0,"",INDEX(Intervals!$B$5:$B$20,MATCH(F81,Intervals!$A$5:$A$20,0)))))</f>
        <v/>
      </c>
      <c r="I81" s="36"/>
      <c r="J81" s="37"/>
      <c r="K81" s="38" t="str">
        <f aca="false">IF(OR(J81="",H81="",H81=0),"",EDATE(J81,H81))</f>
        <v/>
      </c>
      <c r="L81" s="39" t="str">
        <f aca="true">IF(K81="","",K81-TODAY())</f>
        <v/>
      </c>
      <c r="M81" s="35" t="str">
        <f aca="true">IF(C81="","",IF(F81="","Choose a type",IF(H81="","Enter scheme interval",IF(J81="","No examination date",IF(K81&lt;TODAY(),"OVERDUE",IF(K81-TODAY()&lt;=30,"Due within 30 days","In date"))))))</f>
        <v/>
      </c>
      <c r="N81" s="36"/>
      <c r="O81" s="37"/>
      <c r="P81" s="34"/>
      <c r="Q81" s="33"/>
      <c r="R81" s="34"/>
    </row>
    <row r="82" customFormat="false" ht="15" hidden="false" customHeight="false" outlineLevel="0" collapsed="false">
      <c r="A82" s="33"/>
      <c r="B82" s="34"/>
      <c r="C82" s="34"/>
      <c r="D82" s="33"/>
      <c r="E82" s="33"/>
      <c r="F82" s="33"/>
      <c r="G82" s="35" t="str">
        <f aca="false">IF(F82="","",IF(IFERROR(INDEX(Intervals!$B$5:$B$20,MATCH(F82,Intervals!$A$5:$A$20,0)),"")=6,"Yes",IF(IFERROR(INDEX(Intervals!$B$5:$B$20,MATCH(F82,Intervals!$A$5:$A$20,0)),"")=12,"No","See scheme")))</f>
        <v/>
      </c>
      <c r="H82" s="35" t="str">
        <f aca="false">IF(C82="","",IF(I82&lt;&gt;"",I82,IF(IFERROR(INDEX(Intervals!$B$5:$B$20,MATCH(F82,Intervals!$A$5:$A$20,0)),0)=0,"",INDEX(Intervals!$B$5:$B$20,MATCH(F82,Intervals!$A$5:$A$20,0)))))</f>
        <v/>
      </c>
      <c r="I82" s="36"/>
      <c r="J82" s="37"/>
      <c r="K82" s="38" t="str">
        <f aca="false">IF(OR(J82="",H82="",H82=0),"",EDATE(J82,H82))</f>
        <v/>
      </c>
      <c r="L82" s="39" t="str">
        <f aca="true">IF(K82="","",K82-TODAY())</f>
        <v/>
      </c>
      <c r="M82" s="35" t="str">
        <f aca="true">IF(C82="","",IF(F82="","Choose a type",IF(H82="","Enter scheme interval",IF(J82="","No examination date",IF(K82&lt;TODAY(),"OVERDUE",IF(K82-TODAY()&lt;=30,"Due within 30 days","In date"))))))</f>
        <v/>
      </c>
      <c r="N82" s="36"/>
      <c r="O82" s="37"/>
      <c r="P82" s="34"/>
      <c r="Q82" s="33"/>
      <c r="R82" s="34"/>
    </row>
    <row r="83" customFormat="false" ht="15" hidden="false" customHeight="false" outlineLevel="0" collapsed="false">
      <c r="A83" s="33"/>
      <c r="B83" s="34"/>
      <c r="C83" s="34"/>
      <c r="D83" s="33"/>
      <c r="E83" s="33"/>
      <c r="F83" s="33"/>
      <c r="G83" s="35" t="str">
        <f aca="false">IF(F83="","",IF(IFERROR(INDEX(Intervals!$B$5:$B$20,MATCH(F83,Intervals!$A$5:$A$20,0)),"")=6,"Yes",IF(IFERROR(INDEX(Intervals!$B$5:$B$20,MATCH(F83,Intervals!$A$5:$A$20,0)),"")=12,"No","See scheme")))</f>
        <v/>
      </c>
      <c r="H83" s="35" t="str">
        <f aca="false">IF(C83="","",IF(I83&lt;&gt;"",I83,IF(IFERROR(INDEX(Intervals!$B$5:$B$20,MATCH(F83,Intervals!$A$5:$A$20,0)),0)=0,"",INDEX(Intervals!$B$5:$B$20,MATCH(F83,Intervals!$A$5:$A$20,0)))))</f>
        <v/>
      </c>
      <c r="I83" s="36"/>
      <c r="J83" s="37"/>
      <c r="K83" s="38" t="str">
        <f aca="false">IF(OR(J83="",H83="",H83=0),"",EDATE(J83,H83))</f>
        <v/>
      </c>
      <c r="L83" s="39" t="str">
        <f aca="true">IF(K83="","",K83-TODAY())</f>
        <v/>
      </c>
      <c r="M83" s="35" t="str">
        <f aca="true">IF(C83="","",IF(F83="","Choose a type",IF(H83="","Enter scheme interval",IF(J83="","No examination date",IF(K83&lt;TODAY(),"OVERDUE",IF(K83-TODAY()&lt;=30,"Due within 30 days","In date"))))))</f>
        <v/>
      </c>
      <c r="N83" s="36"/>
      <c r="O83" s="37"/>
      <c r="P83" s="34"/>
      <c r="Q83" s="33"/>
      <c r="R83" s="34"/>
    </row>
    <row r="84" customFormat="false" ht="15" hidden="false" customHeight="false" outlineLevel="0" collapsed="false">
      <c r="A84" s="33"/>
      <c r="B84" s="34"/>
      <c r="C84" s="34"/>
      <c r="D84" s="33"/>
      <c r="E84" s="33"/>
      <c r="F84" s="33"/>
      <c r="G84" s="35" t="str">
        <f aca="false">IF(F84="","",IF(IFERROR(INDEX(Intervals!$B$5:$B$20,MATCH(F84,Intervals!$A$5:$A$20,0)),"")=6,"Yes",IF(IFERROR(INDEX(Intervals!$B$5:$B$20,MATCH(F84,Intervals!$A$5:$A$20,0)),"")=12,"No","See scheme")))</f>
        <v/>
      </c>
      <c r="H84" s="35" t="str">
        <f aca="false">IF(C84="","",IF(I84&lt;&gt;"",I84,IF(IFERROR(INDEX(Intervals!$B$5:$B$20,MATCH(F84,Intervals!$A$5:$A$20,0)),0)=0,"",INDEX(Intervals!$B$5:$B$20,MATCH(F84,Intervals!$A$5:$A$20,0)))))</f>
        <v/>
      </c>
      <c r="I84" s="36"/>
      <c r="J84" s="37"/>
      <c r="K84" s="38" t="str">
        <f aca="false">IF(OR(J84="",H84="",H84=0),"",EDATE(J84,H84))</f>
        <v/>
      </c>
      <c r="L84" s="39" t="str">
        <f aca="true">IF(K84="","",K84-TODAY())</f>
        <v/>
      </c>
      <c r="M84" s="35" t="str">
        <f aca="true">IF(C84="","",IF(F84="","Choose a type",IF(H84="","Enter scheme interval",IF(J84="","No examination date",IF(K84&lt;TODAY(),"OVERDUE",IF(K84-TODAY()&lt;=30,"Due within 30 days","In date"))))))</f>
        <v/>
      </c>
      <c r="N84" s="36"/>
      <c r="O84" s="37"/>
      <c r="P84" s="34"/>
      <c r="Q84" s="33"/>
      <c r="R84" s="34"/>
    </row>
    <row r="85" customFormat="false" ht="15" hidden="false" customHeight="false" outlineLevel="0" collapsed="false">
      <c r="A85" s="33"/>
      <c r="B85" s="34"/>
      <c r="C85" s="34"/>
      <c r="D85" s="33"/>
      <c r="E85" s="33"/>
      <c r="F85" s="33"/>
      <c r="G85" s="35" t="str">
        <f aca="false">IF(F85="","",IF(IFERROR(INDEX(Intervals!$B$5:$B$20,MATCH(F85,Intervals!$A$5:$A$20,0)),"")=6,"Yes",IF(IFERROR(INDEX(Intervals!$B$5:$B$20,MATCH(F85,Intervals!$A$5:$A$20,0)),"")=12,"No","See scheme")))</f>
        <v/>
      </c>
      <c r="H85" s="35" t="str">
        <f aca="false">IF(C85="","",IF(I85&lt;&gt;"",I85,IF(IFERROR(INDEX(Intervals!$B$5:$B$20,MATCH(F85,Intervals!$A$5:$A$20,0)),0)=0,"",INDEX(Intervals!$B$5:$B$20,MATCH(F85,Intervals!$A$5:$A$20,0)))))</f>
        <v/>
      </c>
      <c r="I85" s="36"/>
      <c r="J85" s="37"/>
      <c r="K85" s="38" t="str">
        <f aca="false">IF(OR(J85="",H85="",H85=0),"",EDATE(J85,H85))</f>
        <v/>
      </c>
      <c r="L85" s="39" t="str">
        <f aca="true">IF(K85="","",K85-TODAY())</f>
        <v/>
      </c>
      <c r="M85" s="35" t="str">
        <f aca="true">IF(C85="","",IF(F85="","Choose a type",IF(H85="","Enter scheme interval",IF(J85="","No examination date",IF(K85&lt;TODAY(),"OVERDUE",IF(K85-TODAY()&lt;=30,"Due within 30 days","In date"))))))</f>
        <v/>
      </c>
      <c r="N85" s="36"/>
      <c r="O85" s="37"/>
      <c r="P85" s="34"/>
      <c r="Q85" s="33"/>
      <c r="R85" s="34"/>
    </row>
    <row r="86" customFormat="false" ht="15" hidden="false" customHeight="false" outlineLevel="0" collapsed="false">
      <c r="A86" s="33"/>
      <c r="B86" s="34"/>
      <c r="C86" s="34"/>
      <c r="D86" s="33"/>
      <c r="E86" s="33"/>
      <c r="F86" s="33"/>
      <c r="G86" s="35" t="str">
        <f aca="false">IF(F86="","",IF(IFERROR(INDEX(Intervals!$B$5:$B$20,MATCH(F86,Intervals!$A$5:$A$20,0)),"")=6,"Yes",IF(IFERROR(INDEX(Intervals!$B$5:$B$20,MATCH(F86,Intervals!$A$5:$A$20,0)),"")=12,"No","See scheme")))</f>
        <v/>
      </c>
      <c r="H86" s="35" t="str">
        <f aca="false">IF(C86="","",IF(I86&lt;&gt;"",I86,IF(IFERROR(INDEX(Intervals!$B$5:$B$20,MATCH(F86,Intervals!$A$5:$A$20,0)),0)=0,"",INDEX(Intervals!$B$5:$B$20,MATCH(F86,Intervals!$A$5:$A$20,0)))))</f>
        <v/>
      </c>
      <c r="I86" s="36"/>
      <c r="J86" s="37"/>
      <c r="K86" s="38" t="str">
        <f aca="false">IF(OR(J86="",H86="",H86=0),"",EDATE(J86,H86))</f>
        <v/>
      </c>
      <c r="L86" s="39" t="str">
        <f aca="true">IF(K86="","",K86-TODAY())</f>
        <v/>
      </c>
      <c r="M86" s="35" t="str">
        <f aca="true">IF(C86="","",IF(F86="","Choose a type",IF(H86="","Enter scheme interval",IF(J86="","No examination date",IF(K86&lt;TODAY(),"OVERDUE",IF(K86-TODAY()&lt;=30,"Due within 30 days","In date"))))))</f>
        <v/>
      </c>
      <c r="N86" s="36"/>
      <c r="O86" s="37"/>
      <c r="P86" s="34"/>
      <c r="Q86" s="33"/>
      <c r="R86" s="34"/>
    </row>
    <row r="87" customFormat="false" ht="15" hidden="false" customHeight="false" outlineLevel="0" collapsed="false">
      <c r="A87" s="33"/>
      <c r="B87" s="34"/>
      <c r="C87" s="34"/>
      <c r="D87" s="33"/>
      <c r="E87" s="33"/>
      <c r="F87" s="33"/>
      <c r="G87" s="35" t="str">
        <f aca="false">IF(F87="","",IF(IFERROR(INDEX(Intervals!$B$5:$B$20,MATCH(F87,Intervals!$A$5:$A$20,0)),"")=6,"Yes",IF(IFERROR(INDEX(Intervals!$B$5:$B$20,MATCH(F87,Intervals!$A$5:$A$20,0)),"")=12,"No","See scheme")))</f>
        <v/>
      </c>
      <c r="H87" s="35" t="str">
        <f aca="false">IF(C87="","",IF(I87&lt;&gt;"",I87,IF(IFERROR(INDEX(Intervals!$B$5:$B$20,MATCH(F87,Intervals!$A$5:$A$20,0)),0)=0,"",INDEX(Intervals!$B$5:$B$20,MATCH(F87,Intervals!$A$5:$A$20,0)))))</f>
        <v/>
      </c>
      <c r="I87" s="36"/>
      <c r="J87" s="37"/>
      <c r="K87" s="38" t="str">
        <f aca="false">IF(OR(J87="",H87="",H87=0),"",EDATE(J87,H87))</f>
        <v/>
      </c>
      <c r="L87" s="39" t="str">
        <f aca="true">IF(K87="","",K87-TODAY())</f>
        <v/>
      </c>
      <c r="M87" s="35" t="str">
        <f aca="true">IF(C87="","",IF(F87="","Choose a type",IF(H87="","Enter scheme interval",IF(J87="","No examination date",IF(K87&lt;TODAY(),"OVERDUE",IF(K87-TODAY()&lt;=30,"Due within 30 days","In date"))))))</f>
        <v/>
      </c>
      <c r="N87" s="36"/>
      <c r="O87" s="37"/>
      <c r="P87" s="34"/>
      <c r="Q87" s="33"/>
      <c r="R87" s="34"/>
    </row>
    <row r="88" customFormat="false" ht="15" hidden="false" customHeight="false" outlineLevel="0" collapsed="false">
      <c r="A88" s="33"/>
      <c r="B88" s="34"/>
      <c r="C88" s="34"/>
      <c r="D88" s="33"/>
      <c r="E88" s="33"/>
      <c r="F88" s="33"/>
      <c r="G88" s="35" t="str">
        <f aca="false">IF(F88="","",IF(IFERROR(INDEX(Intervals!$B$5:$B$20,MATCH(F88,Intervals!$A$5:$A$20,0)),"")=6,"Yes",IF(IFERROR(INDEX(Intervals!$B$5:$B$20,MATCH(F88,Intervals!$A$5:$A$20,0)),"")=12,"No","See scheme")))</f>
        <v/>
      </c>
      <c r="H88" s="35" t="str">
        <f aca="false">IF(C88="","",IF(I88&lt;&gt;"",I88,IF(IFERROR(INDEX(Intervals!$B$5:$B$20,MATCH(F88,Intervals!$A$5:$A$20,0)),0)=0,"",INDEX(Intervals!$B$5:$B$20,MATCH(F88,Intervals!$A$5:$A$20,0)))))</f>
        <v/>
      </c>
      <c r="I88" s="36"/>
      <c r="J88" s="37"/>
      <c r="K88" s="38" t="str">
        <f aca="false">IF(OR(J88="",H88="",H88=0),"",EDATE(J88,H88))</f>
        <v/>
      </c>
      <c r="L88" s="39" t="str">
        <f aca="true">IF(K88="","",K88-TODAY())</f>
        <v/>
      </c>
      <c r="M88" s="35" t="str">
        <f aca="true">IF(C88="","",IF(F88="","Choose a type",IF(H88="","Enter scheme interval",IF(J88="","No examination date",IF(K88&lt;TODAY(),"OVERDUE",IF(K88-TODAY()&lt;=30,"Due within 30 days","In date"))))))</f>
        <v/>
      </c>
      <c r="N88" s="36"/>
      <c r="O88" s="37"/>
      <c r="P88" s="34"/>
      <c r="Q88" s="33"/>
      <c r="R88" s="34"/>
    </row>
    <row r="89" customFormat="false" ht="15" hidden="false" customHeight="false" outlineLevel="0" collapsed="false">
      <c r="A89" s="33"/>
      <c r="B89" s="34"/>
      <c r="C89" s="34"/>
      <c r="D89" s="33"/>
      <c r="E89" s="33"/>
      <c r="F89" s="33"/>
      <c r="G89" s="35" t="str">
        <f aca="false">IF(F89="","",IF(IFERROR(INDEX(Intervals!$B$5:$B$20,MATCH(F89,Intervals!$A$5:$A$20,0)),"")=6,"Yes",IF(IFERROR(INDEX(Intervals!$B$5:$B$20,MATCH(F89,Intervals!$A$5:$A$20,0)),"")=12,"No","See scheme")))</f>
        <v/>
      </c>
      <c r="H89" s="35" t="str">
        <f aca="false">IF(C89="","",IF(I89&lt;&gt;"",I89,IF(IFERROR(INDEX(Intervals!$B$5:$B$20,MATCH(F89,Intervals!$A$5:$A$20,0)),0)=0,"",INDEX(Intervals!$B$5:$B$20,MATCH(F89,Intervals!$A$5:$A$20,0)))))</f>
        <v/>
      </c>
      <c r="I89" s="36"/>
      <c r="J89" s="37"/>
      <c r="K89" s="38" t="str">
        <f aca="false">IF(OR(J89="",H89="",H89=0),"",EDATE(J89,H89))</f>
        <v/>
      </c>
      <c r="L89" s="39" t="str">
        <f aca="true">IF(K89="","",K89-TODAY())</f>
        <v/>
      </c>
      <c r="M89" s="35" t="str">
        <f aca="true">IF(C89="","",IF(F89="","Choose a type",IF(H89="","Enter scheme interval",IF(J89="","No examination date",IF(K89&lt;TODAY(),"OVERDUE",IF(K89-TODAY()&lt;=30,"Due within 30 days","In date"))))))</f>
        <v/>
      </c>
      <c r="N89" s="36"/>
      <c r="O89" s="37"/>
      <c r="P89" s="34"/>
      <c r="Q89" s="33"/>
      <c r="R89" s="34"/>
    </row>
    <row r="90" customFormat="false" ht="15" hidden="false" customHeight="false" outlineLevel="0" collapsed="false">
      <c r="A90" s="33"/>
      <c r="B90" s="34"/>
      <c r="C90" s="34"/>
      <c r="D90" s="33"/>
      <c r="E90" s="33"/>
      <c r="F90" s="33"/>
      <c r="G90" s="35" t="str">
        <f aca="false">IF(F90="","",IF(IFERROR(INDEX(Intervals!$B$5:$B$20,MATCH(F90,Intervals!$A$5:$A$20,0)),"")=6,"Yes",IF(IFERROR(INDEX(Intervals!$B$5:$B$20,MATCH(F90,Intervals!$A$5:$A$20,0)),"")=12,"No","See scheme")))</f>
        <v/>
      </c>
      <c r="H90" s="35" t="str">
        <f aca="false">IF(C90="","",IF(I90&lt;&gt;"",I90,IF(IFERROR(INDEX(Intervals!$B$5:$B$20,MATCH(F90,Intervals!$A$5:$A$20,0)),0)=0,"",INDEX(Intervals!$B$5:$B$20,MATCH(F90,Intervals!$A$5:$A$20,0)))))</f>
        <v/>
      </c>
      <c r="I90" s="36"/>
      <c r="J90" s="37"/>
      <c r="K90" s="38" t="str">
        <f aca="false">IF(OR(J90="",H90="",H90=0),"",EDATE(J90,H90))</f>
        <v/>
      </c>
      <c r="L90" s="39" t="str">
        <f aca="true">IF(K90="","",K90-TODAY())</f>
        <v/>
      </c>
      <c r="M90" s="35" t="str">
        <f aca="true">IF(C90="","",IF(F90="","Choose a type",IF(H90="","Enter scheme interval",IF(J90="","No examination date",IF(K90&lt;TODAY(),"OVERDUE",IF(K90-TODAY()&lt;=30,"Due within 30 days","In date"))))))</f>
        <v/>
      </c>
      <c r="N90" s="36"/>
      <c r="O90" s="37"/>
      <c r="P90" s="34"/>
      <c r="Q90" s="33"/>
      <c r="R90" s="34"/>
    </row>
    <row r="91" customFormat="false" ht="15" hidden="false" customHeight="false" outlineLevel="0" collapsed="false">
      <c r="A91" s="33"/>
      <c r="B91" s="34"/>
      <c r="C91" s="34"/>
      <c r="D91" s="33"/>
      <c r="E91" s="33"/>
      <c r="F91" s="33"/>
      <c r="G91" s="35" t="str">
        <f aca="false">IF(F91="","",IF(IFERROR(INDEX(Intervals!$B$5:$B$20,MATCH(F91,Intervals!$A$5:$A$20,0)),"")=6,"Yes",IF(IFERROR(INDEX(Intervals!$B$5:$B$20,MATCH(F91,Intervals!$A$5:$A$20,0)),"")=12,"No","See scheme")))</f>
        <v/>
      </c>
      <c r="H91" s="35" t="str">
        <f aca="false">IF(C91="","",IF(I91&lt;&gt;"",I91,IF(IFERROR(INDEX(Intervals!$B$5:$B$20,MATCH(F91,Intervals!$A$5:$A$20,0)),0)=0,"",INDEX(Intervals!$B$5:$B$20,MATCH(F91,Intervals!$A$5:$A$20,0)))))</f>
        <v/>
      </c>
      <c r="I91" s="36"/>
      <c r="J91" s="37"/>
      <c r="K91" s="38" t="str">
        <f aca="false">IF(OR(J91="",H91="",H91=0),"",EDATE(J91,H91))</f>
        <v/>
      </c>
      <c r="L91" s="39" t="str">
        <f aca="true">IF(K91="","",K91-TODAY())</f>
        <v/>
      </c>
      <c r="M91" s="35" t="str">
        <f aca="true">IF(C91="","",IF(F91="","Choose a type",IF(H91="","Enter scheme interval",IF(J91="","No examination date",IF(K91&lt;TODAY(),"OVERDUE",IF(K91-TODAY()&lt;=30,"Due within 30 days","In date"))))))</f>
        <v/>
      </c>
      <c r="N91" s="36"/>
      <c r="O91" s="37"/>
      <c r="P91" s="34"/>
      <c r="Q91" s="33"/>
      <c r="R91" s="34"/>
    </row>
    <row r="92" customFormat="false" ht="15" hidden="false" customHeight="false" outlineLevel="0" collapsed="false">
      <c r="A92" s="33"/>
      <c r="B92" s="34"/>
      <c r="C92" s="34"/>
      <c r="D92" s="33"/>
      <c r="E92" s="33"/>
      <c r="F92" s="33"/>
      <c r="G92" s="35" t="str">
        <f aca="false">IF(F92="","",IF(IFERROR(INDEX(Intervals!$B$5:$B$20,MATCH(F92,Intervals!$A$5:$A$20,0)),"")=6,"Yes",IF(IFERROR(INDEX(Intervals!$B$5:$B$20,MATCH(F92,Intervals!$A$5:$A$20,0)),"")=12,"No","See scheme")))</f>
        <v/>
      </c>
      <c r="H92" s="35" t="str">
        <f aca="false">IF(C92="","",IF(I92&lt;&gt;"",I92,IF(IFERROR(INDEX(Intervals!$B$5:$B$20,MATCH(F92,Intervals!$A$5:$A$20,0)),0)=0,"",INDEX(Intervals!$B$5:$B$20,MATCH(F92,Intervals!$A$5:$A$20,0)))))</f>
        <v/>
      </c>
      <c r="I92" s="36"/>
      <c r="J92" s="37"/>
      <c r="K92" s="38" t="str">
        <f aca="false">IF(OR(J92="",H92="",H92=0),"",EDATE(J92,H92))</f>
        <v/>
      </c>
      <c r="L92" s="39" t="str">
        <f aca="true">IF(K92="","",K92-TODAY())</f>
        <v/>
      </c>
      <c r="M92" s="35" t="str">
        <f aca="true">IF(C92="","",IF(F92="","Choose a type",IF(H92="","Enter scheme interval",IF(J92="","No examination date",IF(K92&lt;TODAY(),"OVERDUE",IF(K92-TODAY()&lt;=30,"Due within 30 days","In date"))))))</f>
        <v/>
      </c>
      <c r="N92" s="36"/>
      <c r="O92" s="37"/>
      <c r="P92" s="34"/>
      <c r="Q92" s="33"/>
      <c r="R92" s="34"/>
    </row>
    <row r="93" customFormat="false" ht="15" hidden="false" customHeight="false" outlineLevel="0" collapsed="false">
      <c r="A93" s="33"/>
      <c r="B93" s="34"/>
      <c r="C93" s="34"/>
      <c r="D93" s="33"/>
      <c r="E93" s="33"/>
      <c r="F93" s="33"/>
      <c r="G93" s="35" t="str">
        <f aca="false">IF(F93="","",IF(IFERROR(INDEX(Intervals!$B$5:$B$20,MATCH(F93,Intervals!$A$5:$A$20,0)),"")=6,"Yes",IF(IFERROR(INDEX(Intervals!$B$5:$B$20,MATCH(F93,Intervals!$A$5:$A$20,0)),"")=12,"No","See scheme")))</f>
        <v/>
      </c>
      <c r="H93" s="35" t="str">
        <f aca="false">IF(C93="","",IF(I93&lt;&gt;"",I93,IF(IFERROR(INDEX(Intervals!$B$5:$B$20,MATCH(F93,Intervals!$A$5:$A$20,0)),0)=0,"",INDEX(Intervals!$B$5:$B$20,MATCH(F93,Intervals!$A$5:$A$20,0)))))</f>
        <v/>
      </c>
      <c r="I93" s="36"/>
      <c r="J93" s="37"/>
      <c r="K93" s="38" t="str">
        <f aca="false">IF(OR(J93="",H93="",H93=0),"",EDATE(J93,H93))</f>
        <v/>
      </c>
      <c r="L93" s="39" t="str">
        <f aca="true">IF(K93="","",K93-TODAY())</f>
        <v/>
      </c>
      <c r="M93" s="35" t="str">
        <f aca="true">IF(C93="","",IF(F93="","Choose a type",IF(H93="","Enter scheme interval",IF(J93="","No examination date",IF(K93&lt;TODAY(),"OVERDUE",IF(K93-TODAY()&lt;=30,"Due within 30 days","In date"))))))</f>
        <v/>
      </c>
      <c r="N93" s="36"/>
      <c r="O93" s="37"/>
      <c r="P93" s="34"/>
      <c r="Q93" s="33"/>
      <c r="R93" s="34"/>
    </row>
    <row r="94" customFormat="false" ht="15" hidden="false" customHeight="false" outlineLevel="0" collapsed="false">
      <c r="A94" s="33"/>
      <c r="B94" s="34"/>
      <c r="C94" s="34"/>
      <c r="D94" s="33"/>
      <c r="E94" s="33"/>
      <c r="F94" s="33"/>
      <c r="G94" s="35" t="str">
        <f aca="false">IF(F94="","",IF(IFERROR(INDEX(Intervals!$B$5:$B$20,MATCH(F94,Intervals!$A$5:$A$20,0)),"")=6,"Yes",IF(IFERROR(INDEX(Intervals!$B$5:$B$20,MATCH(F94,Intervals!$A$5:$A$20,0)),"")=12,"No","See scheme")))</f>
        <v/>
      </c>
      <c r="H94" s="35" t="str">
        <f aca="false">IF(C94="","",IF(I94&lt;&gt;"",I94,IF(IFERROR(INDEX(Intervals!$B$5:$B$20,MATCH(F94,Intervals!$A$5:$A$20,0)),0)=0,"",INDEX(Intervals!$B$5:$B$20,MATCH(F94,Intervals!$A$5:$A$20,0)))))</f>
        <v/>
      </c>
      <c r="I94" s="36"/>
      <c r="J94" s="37"/>
      <c r="K94" s="38" t="str">
        <f aca="false">IF(OR(J94="",H94="",H94=0),"",EDATE(J94,H94))</f>
        <v/>
      </c>
      <c r="L94" s="39" t="str">
        <f aca="true">IF(K94="","",K94-TODAY())</f>
        <v/>
      </c>
      <c r="M94" s="35" t="str">
        <f aca="true">IF(C94="","",IF(F94="","Choose a type",IF(H94="","Enter scheme interval",IF(J94="","No examination date",IF(K94&lt;TODAY(),"OVERDUE",IF(K94-TODAY()&lt;=30,"Due within 30 days","In date"))))))</f>
        <v/>
      </c>
      <c r="N94" s="36"/>
      <c r="O94" s="37"/>
      <c r="P94" s="34"/>
      <c r="Q94" s="33"/>
      <c r="R94" s="34"/>
    </row>
    <row r="95" customFormat="false" ht="15" hidden="false" customHeight="false" outlineLevel="0" collapsed="false">
      <c r="A95" s="33"/>
      <c r="B95" s="34"/>
      <c r="C95" s="34"/>
      <c r="D95" s="33"/>
      <c r="E95" s="33"/>
      <c r="F95" s="33"/>
      <c r="G95" s="35" t="str">
        <f aca="false">IF(F95="","",IF(IFERROR(INDEX(Intervals!$B$5:$B$20,MATCH(F95,Intervals!$A$5:$A$20,0)),"")=6,"Yes",IF(IFERROR(INDEX(Intervals!$B$5:$B$20,MATCH(F95,Intervals!$A$5:$A$20,0)),"")=12,"No","See scheme")))</f>
        <v/>
      </c>
      <c r="H95" s="35" t="str">
        <f aca="false">IF(C95="","",IF(I95&lt;&gt;"",I95,IF(IFERROR(INDEX(Intervals!$B$5:$B$20,MATCH(F95,Intervals!$A$5:$A$20,0)),0)=0,"",INDEX(Intervals!$B$5:$B$20,MATCH(F95,Intervals!$A$5:$A$20,0)))))</f>
        <v/>
      </c>
      <c r="I95" s="36"/>
      <c r="J95" s="37"/>
      <c r="K95" s="38" t="str">
        <f aca="false">IF(OR(J95="",H95="",H95=0),"",EDATE(J95,H95))</f>
        <v/>
      </c>
      <c r="L95" s="39" t="str">
        <f aca="true">IF(K95="","",K95-TODAY())</f>
        <v/>
      </c>
      <c r="M95" s="35" t="str">
        <f aca="true">IF(C95="","",IF(F95="","Choose a type",IF(H95="","Enter scheme interval",IF(J95="","No examination date",IF(K95&lt;TODAY(),"OVERDUE",IF(K95-TODAY()&lt;=30,"Due within 30 days","In date"))))))</f>
        <v/>
      </c>
      <c r="N95" s="36"/>
      <c r="O95" s="37"/>
      <c r="P95" s="34"/>
      <c r="Q95" s="33"/>
      <c r="R95" s="34"/>
    </row>
    <row r="96" customFormat="false" ht="15" hidden="false" customHeight="false" outlineLevel="0" collapsed="false">
      <c r="A96" s="33"/>
      <c r="B96" s="34"/>
      <c r="C96" s="34"/>
      <c r="D96" s="33"/>
      <c r="E96" s="33"/>
      <c r="F96" s="33"/>
      <c r="G96" s="35" t="str">
        <f aca="false">IF(F96="","",IF(IFERROR(INDEX(Intervals!$B$5:$B$20,MATCH(F96,Intervals!$A$5:$A$20,0)),"")=6,"Yes",IF(IFERROR(INDEX(Intervals!$B$5:$B$20,MATCH(F96,Intervals!$A$5:$A$20,0)),"")=12,"No","See scheme")))</f>
        <v/>
      </c>
      <c r="H96" s="35" t="str">
        <f aca="false">IF(C96="","",IF(I96&lt;&gt;"",I96,IF(IFERROR(INDEX(Intervals!$B$5:$B$20,MATCH(F96,Intervals!$A$5:$A$20,0)),0)=0,"",INDEX(Intervals!$B$5:$B$20,MATCH(F96,Intervals!$A$5:$A$20,0)))))</f>
        <v/>
      </c>
      <c r="I96" s="36"/>
      <c r="J96" s="37"/>
      <c r="K96" s="38" t="str">
        <f aca="false">IF(OR(J96="",H96="",H96=0),"",EDATE(J96,H96))</f>
        <v/>
      </c>
      <c r="L96" s="39" t="str">
        <f aca="true">IF(K96="","",K96-TODAY())</f>
        <v/>
      </c>
      <c r="M96" s="35" t="str">
        <f aca="true">IF(C96="","",IF(F96="","Choose a type",IF(H96="","Enter scheme interval",IF(J96="","No examination date",IF(K96&lt;TODAY(),"OVERDUE",IF(K96-TODAY()&lt;=30,"Due within 30 days","In date"))))))</f>
        <v/>
      </c>
      <c r="N96" s="36"/>
      <c r="O96" s="37"/>
      <c r="P96" s="34"/>
      <c r="Q96" s="33"/>
      <c r="R96" s="34"/>
    </row>
    <row r="97" customFormat="false" ht="15" hidden="false" customHeight="false" outlineLevel="0" collapsed="false">
      <c r="A97" s="33"/>
      <c r="B97" s="34"/>
      <c r="C97" s="34"/>
      <c r="D97" s="33"/>
      <c r="E97" s="33"/>
      <c r="F97" s="33"/>
      <c r="G97" s="35" t="str">
        <f aca="false">IF(F97="","",IF(IFERROR(INDEX(Intervals!$B$5:$B$20,MATCH(F97,Intervals!$A$5:$A$20,0)),"")=6,"Yes",IF(IFERROR(INDEX(Intervals!$B$5:$B$20,MATCH(F97,Intervals!$A$5:$A$20,0)),"")=12,"No","See scheme")))</f>
        <v/>
      </c>
      <c r="H97" s="35" t="str">
        <f aca="false">IF(C97="","",IF(I97&lt;&gt;"",I97,IF(IFERROR(INDEX(Intervals!$B$5:$B$20,MATCH(F97,Intervals!$A$5:$A$20,0)),0)=0,"",INDEX(Intervals!$B$5:$B$20,MATCH(F97,Intervals!$A$5:$A$20,0)))))</f>
        <v/>
      </c>
      <c r="I97" s="36"/>
      <c r="J97" s="37"/>
      <c r="K97" s="38" t="str">
        <f aca="false">IF(OR(J97="",H97="",H97=0),"",EDATE(J97,H97))</f>
        <v/>
      </c>
      <c r="L97" s="39" t="str">
        <f aca="true">IF(K97="","",K97-TODAY())</f>
        <v/>
      </c>
      <c r="M97" s="35" t="str">
        <f aca="true">IF(C97="","",IF(F97="","Choose a type",IF(H97="","Enter scheme interval",IF(J97="","No examination date",IF(K97&lt;TODAY(),"OVERDUE",IF(K97-TODAY()&lt;=30,"Due within 30 days","In date"))))))</f>
        <v/>
      </c>
      <c r="N97" s="36"/>
      <c r="O97" s="37"/>
      <c r="P97" s="34"/>
      <c r="Q97" s="33"/>
      <c r="R97" s="34"/>
    </row>
    <row r="98" customFormat="false" ht="15" hidden="false" customHeight="false" outlineLevel="0" collapsed="false">
      <c r="A98" s="33"/>
      <c r="B98" s="34"/>
      <c r="C98" s="34"/>
      <c r="D98" s="33"/>
      <c r="E98" s="33"/>
      <c r="F98" s="33"/>
      <c r="G98" s="35" t="str">
        <f aca="false">IF(F98="","",IF(IFERROR(INDEX(Intervals!$B$5:$B$20,MATCH(F98,Intervals!$A$5:$A$20,0)),"")=6,"Yes",IF(IFERROR(INDEX(Intervals!$B$5:$B$20,MATCH(F98,Intervals!$A$5:$A$20,0)),"")=12,"No","See scheme")))</f>
        <v/>
      </c>
      <c r="H98" s="35" t="str">
        <f aca="false">IF(C98="","",IF(I98&lt;&gt;"",I98,IF(IFERROR(INDEX(Intervals!$B$5:$B$20,MATCH(F98,Intervals!$A$5:$A$20,0)),0)=0,"",INDEX(Intervals!$B$5:$B$20,MATCH(F98,Intervals!$A$5:$A$20,0)))))</f>
        <v/>
      </c>
      <c r="I98" s="36"/>
      <c r="J98" s="37"/>
      <c r="K98" s="38" t="str">
        <f aca="false">IF(OR(J98="",H98="",H98=0),"",EDATE(J98,H98))</f>
        <v/>
      </c>
      <c r="L98" s="39" t="str">
        <f aca="true">IF(K98="","",K98-TODAY())</f>
        <v/>
      </c>
      <c r="M98" s="35" t="str">
        <f aca="true">IF(C98="","",IF(F98="","Choose a type",IF(H98="","Enter scheme interval",IF(J98="","No examination date",IF(K98&lt;TODAY(),"OVERDUE",IF(K98-TODAY()&lt;=30,"Due within 30 days","In date"))))))</f>
        <v/>
      </c>
      <c r="N98" s="36"/>
      <c r="O98" s="37"/>
      <c r="P98" s="34"/>
      <c r="Q98" s="33"/>
      <c r="R98" s="34"/>
    </row>
    <row r="99" customFormat="false" ht="15" hidden="false" customHeight="false" outlineLevel="0" collapsed="false">
      <c r="A99" s="33"/>
      <c r="B99" s="34"/>
      <c r="C99" s="34"/>
      <c r="D99" s="33"/>
      <c r="E99" s="33"/>
      <c r="F99" s="33"/>
      <c r="G99" s="35" t="str">
        <f aca="false">IF(F99="","",IF(IFERROR(INDEX(Intervals!$B$5:$B$20,MATCH(F99,Intervals!$A$5:$A$20,0)),"")=6,"Yes",IF(IFERROR(INDEX(Intervals!$B$5:$B$20,MATCH(F99,Intervals!$A$5:$A$20,0)),"")=12,"No","See scheme")))</f>
        <v/>
      </c>
      <c r="H99" s="35" t="str">
        <f aca="false">IF(C99="","",IF(I99&lt;&gt;"",I99,IF(IFERROR(INDEX(Intervals!$B$5:$B$20,MATCH(F99,Intervals!$A$5:$A$20,0)),0)=0,"",INDEX(Intervals!$B$5:$B$20,MATCH(F99,Intervals!$A$5:$A$20,0)))))</f>
        <v/>
      </c>
      <c r="I99" s="36"/>
      <c r="J99" s="37"/>
      <c r="K99" s="38" t="str">
        <f aca="false">IF(OR(J99="",H99="",H99=0),"",EDATE(J99,H99))</f>
        <v/>
      </c>
      <c r="L99" s="39" t="str">
        <f aca="true">IF(K99="","",K99-TODAY())</f>
        <v/>
      </c>
      <c r="M99" s="35" t="str">
        <f aca="true">IF(C99="","",IF(F99="","Choose a type",IF(H99="","Enter scheme interval",IF(J99="","No examination date",IF(K99&lt;TODAY(),"OVERDUE",IF(K99-TODAY()&lt;=30,"Due within 30 days","In date"))))))</f>
        <v/>
      </c>
      <c r="N99" s="36"/>
      <c r="O99" s="37"/>
      <c r="P99" s="34"/>
      <c r="Q99" s="33"/>
      <c r="R99" s="34"/>
    </row>
    <row r="100" customFormat="false" ht="15" hidden="false" customHeight="false" outlineLevel="0" collapsed="false">
      <c r="A100" s="33"/>
      <c r="B100" s="34"/>
      <c r="C100" s="34"/>
      <c r="D100" s="33"/>
      <c r="E100" s="33"/>
      <c r="F100" s="33"/>
      <c r="G100" s="35" t="str">
        <f aca="false">IF(F100="","",IF(IFERROR(INDEX(Intervals!$B$5:$B$20,MATCH(F100,Intervals!$A$5:$A$20,0)),"")=6,"Yes",IF(IFERROR(INDEX(Intervals!$B$5:$B$20,MATCH(F100,Intervals!$A$5:$A$20,0)),"")=12,"No","See scheme")))</f>
        <v/>
      </c>
      <c r="H100" s="35" t="str">
        <f aca="false">IF(C100="","",IF(I100&lt;&gt;"",I100,IF(IFERROR(INDEX(Intervals!$B$5:$B$20,MATCH(F100,Intervals!$A$5:$A$20,0)),0)=0,"",INDEX(Intervals!$B$5:$B$20,MATCH(F100,Intervals!$A$5:$A$20,0)))))</f>
        <v/>
      </c>
      <c r="I100" s="36"/>
      <c r="J100" s="37"/>
      <c r="K100" s="38" t="str">
        <f aca="false">IF(OR(J100="",H100="",H100=0),"",EDATE(J100,H100))</f>
        <v/>
      </c>
      <c r="L100" s="39" t="str">
        <f aca="true">IF(K100="","",K100-TODAY())</f>
        <v/>
      </c>
      <c r="M100" s="35" t="str">
        <f aca="true">IF(C100="","",IF(F100="","Choose a type",IF(H100="","Enter scheme interval",IF(J100="","No examination date",IF(K100&lt;TODAY(),"OVERDUE",IF(K100-TODAY()&lt;=30,"Due within 30 days","In date"))))))</f>
        <v/>
      </c>
      <c r="N100" s="36"/>
      <c r="O100" s="37"/>
      <c r="P100" s="34"/>
      <c r="Q100" s="33"/>
      <c r="R100" s="34"/>
    </row>
    <row r="101" customFormat="false" ht="15" hidden="false" customHeight="false" outlineLevel="0" collapsed="false">
      <c r="A101" s="33"/>
      <c r="B101" s="34"/>
      <c r="C101" s="34"/>
      <c r="D101" s="33"/>
      <c r="E101" s="33"/>
      <c r="F101" s="33"/>
      <c r="G101" s="35" t="str">
        <f aca="false">IF(F101="","",IF(IFERROR(INDEX(Intervals!$B$5:$B$20,MATCH(F101,Intervals!$A$5:$A$20,0)),"")=6,"Yes",IF(IFERROR(INDEX(Intervals!$B$5:$B$20,MATCH(F101,Intervals!$A$5:$A$20,0)),"")=12,"No","See scheme")))</f>
        <v/>
      </c>
      <c r="H101" s="35" t="str">
        <f aca="false">IF(C101="","",IF(I101&lt;&gt;"",I101,IF(IFERROR(INDEX(Intervals!$B$5:$B$20,MATCH(F101,Intervals!$A$5:$A$20,0)),0)=0,"",INDEX(Intervals!$B$5:$B$20,MATCH(F101,Intervals!$A$5:$A$20,0)))))</f>
        <v/>
      </c>
      <c r="I101" s="36"/>
      <c r="J101" s="37"/>
      <c r="K101" s="38" t="str">
        <f aca="false">IF(OR(J101="",H101="",H101=0),"",EDATE(J101,H101))</f>
        <v/>
      </c>
      <c r="L101" s="39" t="str">
        <f aca="true">IF(K101="","",K101-TODAY())</f>
        <v/>
      </c>
      <c r="M101" s="35" t="str">
        <f aca="true">IF(C101="","",IF(F101="","Choose a type",IF(H101="","Enter scheme interval",IF(J101="","No examination date",IF(K101&lt;TODAY(),"OVERDUE",IF(K101-TODAY()&lt;=30,"Due within 30 days","In date"))))))</f>
        <v/>
      </c>
      <c r="N101" s="36"/>
      <c r="O101" s="37"/>
      <c r="P101" s="34"/>
      <c r="Q101" s="33"/>
      <c r="R101" s="34"/>
    </row>
    <row r="102" customFormat="false" ht="15" hidden="false" customHeight="false" outlineLevel="0" collapsed="false">
      <c r="A102" s="33"/>
      <c r="B102" s="34"/>
      <c r="C102" s="34"/>
      <c r="D102" s="33"/>
      <c r="E102" s="33"/>
      <c r="F102" s="33"/>
      <c r="G102" s="35" t="str">
        <f aca="false">IF(F102="","",IF(IFERROR(INDEX(Intervals!$B$5:$B$20,MATCH(F102,Intervals!$A$5:$A$20,0)),"")=6,"Yes",IF(IFERROR(INDEX(Intervals!$B$5:$B$20,MATCH(F102,Intervals!$A$5:$A$20,0)),"")=12,"No","See scheme")))</f>
        <v/>
      </c>
      <c r="H102" s="35" t="str">
        <f aca="false">IF(C102="","",IF(I102&lt;&gt;"",I102,IF(IFERROR(INDEX(Intervals!$B$5:$B$20,MATCH(F102,Intervals!$A$5:$A$20,0)),0)=0,"",INDEX(Intervals!$B$5:$B$20,MATCH(F102,Intervals!$A$5:$A$20,0)))))</f>
        <v/>
      </c>
      <c r="I102" s="36"/>
      <c r="J102" s="37"/>
      <c r="K102" s="38" t="str">
        <f aca="false">IF(OR(J102="",H102="",H102=0),"",EDATE(J102,H102))</f>
        <v/>
      </c>
      <c r="L102" s="39" t="str">
        <f aca="true">IF(K102="","",K102-TODAY())</f>
        <v/>
      </c>
      <c r="M102" s="35" t="str">
        <f aca="true">IF(C102="","",IF(F102="","Choose a type",IF(H102="","Enter scheme interval",IF(J102="","No examination date",IF(K102&lt;TODAY(),"OVERDUE",IF(K102-TODAY()&lt;=30,"Due within 30 days","In date"))))))</f>
        <v/>
      </c>
      <c r="N102" s="36"/>
      <c r="O102" s="37"/>
      <c r="P102" s="34"/>
      <c r="Q102" s="33"/>
      <c r="R102" s="34"/>
    </row>
    <row r="103" customFormat="false" ht="15" hidden="false" customHeight="false" outlineLevel="0" collapsed="false">
      <c r="A103" s="33"/>
      <c r="B103" s="34"/>
      <c r="C103" s="34"/>
      <c r="D103" s="33"/>
      <c r="E103" s="33"/>
      <c r="F103" s="33"/>
      <c r="G103" s="35" t="str">
        <f aca="false">IF(F103="","",IF(IFERROR(INDEX(Intervals!$B$5:$B$20,MATCH(F103,Intervals!$A$5:$A$20,0)),"")=6,"Yes",IF(IFERROR(INDEX(Intervals!$B$5:$B$20,MATCH(F103,Intervals!$A$5:$A$20,0)),"")=12,"No","See scheme")))</f>
        <v/>
      </c>
      <c r="H103" s="35" t="str">
        <f aca="false">IF(C103="","",IF(I103&lt;&gt;"",I103,IF(IFERROR(INDEX(Intervals!$B$5:$B$20,MATCH(F103,Intervals!$A$5:$A$20,0)),0)=0,"",INDEX(Intervals!$B$5:$B$20,MATCH(F103,Intervals!$A$5:$A$20,0)))))</f>
        <v/>
      </c>
      <c r="I103" s="36"/>
      <c r="J103" s="37"/>
      <c r="K103" s="38" t="str">
        <f aca="false">IF(OR(J103="",H103="",H103=0),"",EDATE(J103,H103))</f>
        <v/>
      </c>
      <c r="L103" s="39" t="str">
        <f aca="true">IF(K103="","",K103-TODAY())</f>
        <v/>
      </c>
      <c r="M103" s="35" t="str">
        <f aca="true">IF(C103="","",IF(F103="","Choose a type",IF(H103="","Enter scheme interval",IF(J103="","No examination date",IF(K103&lt;TODAY(),"OVERDUE",IF(K103-TODAY()&lt;=30,"Due within 30 days","In date"))))))</f>
        <v/>
      </c>
      <c r="N103" s="36"/>
      <c r="O103" s="37"/>
      <c r="P103" s="34"/>
      <c r="Q103" s="33"/>
      <c r="R103" s="34"/>
    </row>
    <row r="104" customFormat="false" ht="15" hidden="false" customHeight="false" outlineLevel="0" collapsed="false">
      <c r="A104" s="33"/>
      <c r="B104" s="34"/>
      <c r="C104" s="34"/>
      <c r="D104" s="33"/>
      <c r="E104" s="33"/>
      <c r="F104" s="33"/>
      <c r="G104" s="35" t="str">
        <f aca="false">IF(F104="","",IF(IFERROR(INDEX(Intervals!$B$5:$B$20,MATCH(F104,Intervals!$A$5:$A$20,0)),"")=6,"Yes",IF(IFERROR(INDEX(Intervals!$B$5:$B$20,MATCH(F104,Intervals!$A$5:$A$20,0)),"")=12,"No","See scheme")))</f>
        <v/>
      </c>
      <c r="H104" s="35" t="str">
        <f aca="false">IF(C104="","",IF(I104&lt;&gt;"",I104,IF(IFERROR(INDEX(Intervals!$B$5:$B$20,MATCH(F104,Intervals!$A$5:$A$20,0)),0)=0,"",INDEX(Intervals!$B$5:$B$20,MATCH(F104,Intervals!$A$5:$A$20,0)))))</f>
        <v/>
      </c>
      <c r="I104" s="36"/>
      <c r="J104" s="37"/>
      <c r="K104" s="38" t="str">
        <f aca="false">IF(OR(J104="",H104="",H104=0),"",EDATE(J104,H104))</f>
        <v/>
      </c>
      <c r="L104" s="39" t="str">
        <f aca="true">IF(K104="","",K104-TODAY())</f>
        <v/>
      </c>
      <c r="M104" s="35" t="str">
        <f aca="true">IF(C104="","",IF(F104="","Choose a type",IF(H104="","Enter scheme interval",IF(J104="","No examination date",IF(K104&lt;TODAY(),"OVERDUE",IF(K104-TODAY()&lt;=30,"Due within 30 days","In date"))))))</f>
        <v/>
      </c>
      <c r="N104" s="36"/>
      <c r="O104" s="37"/>
      <c r="P104" s="34"/>
      <c r="Q104" s="33"/>
      <c r="R104" s="34"/>
    </row>
    <row r="105" customFormat="false" ht="15" hidden="false" customHeight="false" outlineLevel="0" collapsed="false">
      <c r="A105" s="33"/>
      <c r="B105" s="34"/>
      <c r="C105" s="34"/>
      <c r="D105" s="33"/>
      <c r="E105" s="33"/>
      <c r="F105" s="33"/>
      <c r="G105" s="35" t="str">
        <f aca="false">IF(F105="","",IF(IFERROR(INDEX(Intervals!$B$5:$B$20,MATCH(F105,Intervals!$A$5:$A$20,0)),"")=6,"Yes",IF(IFERROR(INDEX(Intervals!$B$5:$B$20,MATCH(F105,Intervals!$A$5:$A$20,0)),"")=12,"No","See scheme")))</f>
        <v/>
      </c>
      <c r="H105" s="35" t="str">
        <f aca="false">IF(C105="","",IF(I105&lt;&gt;"",I105,IF(IFERROR(INDEX(Intervals!$B$5:$B$20,MATCH(F105,Intervals!$A$5:$A$20,0)),0)=0,"",INDEX(Intervals!$B$5:$B$20,MATCH(F105,Intervals!$A$5:$A$20,0)))))</f>
        <v/>
      </c>
      <c r="I105" s="36"/>
      <c r="J105" s="37"/>
      <c r="K105" s="38" t="str">
        <f aca="false">IF(OR(J105="",H105="",H105=0),"",EDATE(J105,H105))</f>
        <v/>
      </c>
      <c r="L105" s="39" t="str">
        <f aca="true">IF(K105="","",K105-TODAY())</f>
        <v/>
      </c>
      <c r="M105" s="35" t="str">
        <f aca="true">IF(C105="","",IF(F105="","Choose a type",IF(H105="","Enter scheme interval",IF(J105="","No examination date",IF(K105&lt;TODAY(),"OVERDUE",IF(K105-TODAY()&lt;=30,"Due within 30 days","In date"))))))</f>
        <v/>
      </c>
      <c r="N105" s="36"/>
      <c r="O105" s="37"/>
      <c r="P105" s="34"/>
      <c r="Q105" s="33"/>
      <c r="R105" s="34"/>
    </row>
    <row r="106" customFormat="false" ht="15" hidden="false" customHeight="false" outlineLevel="0" collapsed="false">
      <c r="A106" s="33"/>
      <c r="B106" s="34"/>
      <c r="C106" s="34"/>
      <c r="D106" s="33"/>
      <c r="E106" s="33"/>
      <c r="F106" s="33"/>
      <c r="G106" s="35" t="str">
        <f aca="false">IF(F106="","",IF(IFERROR(INDEX(Intervals!$B$5:$B$20,MATCH(F106,Intervals!$A$5:$A$20,0)),"")=6,"Yes",IF(IFERROR(INDEX(Intervals!$B$5:$B$20,MATCH(F106,Intervals!$A$5:$A$20,0)),"")=12,"No","See scheme")))</f>
        <v/>
      </c>
      <c r="H106" s="35" t="str">
        <f aca="false">IF(C106="","",IF(I106&lt;&gt;"",I106,IF(IFERROR(INDEX(Intervals!$B$5:$B$20,MATCH(F106,Intervals!$A$5:$A$20,0)),0)=0,"",INDEX(Intervals!$B$5:$B$20,MATCH(F106,Intervals!$A$5:$A$20,0)))))</f>
        <v/>
      </c>
      <c r="I106" s="36"/>
      <c r="J106" s="37"/>
      <c r="K106" s="38" t="str">
        <f aca="false">IF(OR(J106="",H106="",H106=0),"",EDATE(J106,H106))</f>
        <v/>
      </c>
      <c r="L106" s="39" t="str">
        <f aca="true">IF(K106="","",K106-TODAY())</f>
        <v/>
      </c>
      <c r="M106" s="35" t="str">
        <f aca="true">IF(C106="","",IF(F106="","Choose a type",IF(H106="","Enter scheme interval",IF(J106="","No examination date",IF(K106&lt;TODAY(),"OVERDUE",IF(K106-TODAY()&lt;=30,"Due within 30 days","In date"))))))</f>
        <v/>
      </c>
      <c r="N106" s="36"/>
      <c r="O106" s="37"/>
      <c r="P106" s="34"/>
      <c r="Q106" s="33"/>
      <c r="R106" s="34"/>
    </row>
    <row r="107" customFormat="false" ht="15" hidden="false" customHeight="false" outlineLevel="0" collapsed="false">
      <c r="A107" s="33"/>
      <c r="B107" s="34"/>
      <c r="C107" s="34"/>
      <c r="D107" s="33"/>
      <c r="E107" s="33"/>
      <c r="F107" s="33"/>
      <c r="G107" s="35" t="str">
        <f aca="false">IF(F107="","",IF(IFERROR(INDEX(Intervals!$B$5:$B$20,MATCH(F107,Intervals!$A$5:$A$20,0)),"")=6,"Yes",IF(IFERROR(INDEX(Intervals!$B$5:$B$20,MATCH(F107,Intervals!$A$5:$A$20,0)),"")=12,"No","See scheme")))</f>
        <v/>
      </c>
      <c r="H107" s="35" t="str">
        <f aca="false">IF(C107="","",IF(I107&lt;&gt;"",I107,IF(IFERROR(INDEX(Intervals!$B$5:$B$20,MATCH(F107,Intervals!$A$5:$A$20,0)),0)=0,"",INDEX(Intervals!$B$5:$B$20,MATCH(F107,Intervals!$A$5:$A$20,0)))))</f>
        <v/>
      </c>
      <c r="I107" s="36"/>
      <c r="J107" s="37"/>
      <c r="K107" s="38" t="str">
        <f aca="false">IF(OR(J107="",H107="",H107=0),"",EDATE(J107,H107))</f>
        <v/>
      </c>
      <c r="L107" s="39" t="str">
        <f aca="true">IF(K107="","",K107-TODAY())</f>
        <v/>
      </c>
      <c r="M107" s="35" t="str">
        <f aca="true">IF(C107="","",IF(F107="","Choose a type",IF(H107="","Enter scheme interval",IF(J107="","No examination date",IF(K107&lt;TODAY(),"OVERDUE",IF(K107-TODAY()&lt;=30,"Due within 30 days","In date"))))))</f>
        <v/>
      </c>
      <c r="N107" s="36"/>
      <c r="O107" s="37"/>
      <c r="P107" s="34"/>
      <c r="Q107" s="33"/>
      <c r="R107" s="34"/>
    </row>
    <row r="108" customFormat="false" ht="15" hidden="false" customHeight="false" outlineLevel="0" collapsed="false">
      <c r="A108" s="33"/>
      <c r="B108" s="34"/>
      <c r="C108" s="34"/>
      <c r="D108" s="33"/>
      <c r="E108" s="33"/>
      <c r="F108" s="33"/>
      <c r="G108" s="35" t="str">
        <f aca="false">IF(F108="","",IF(IFERROR(INDEX(Intervals!$B$5:$B$20,MATCH(F108,Intervals!$A$5:$A$20,0)),"")=6,"Yes",IF(IFERROR(INDEX(Intervals!$B$5:$B$20,MATCH(F108,Intervals!$A$5:$A$20,0)),"")=12,"No","See scheme")))</f>
        <v/>
      </c>
      <c r="H108" s="35" t="str">
        <f aca="false">IF(C108="","",IF(I108&lt;&gt;"",I108,IF(IFERROR(INDEX(Intervals!$B$5:$B$20,MATCH(F108,Intervals!$A$5:$A$20,0)),0)=0,"",INDEX(Intervals!$B$5:$B$20,MATCH(F108,Intervals!$A$5:$A$20,0)))))</f>
        <v/>
      </c>
      <c r="I108" s="36"/>
      <c r="J108" s="37"/>
      <c r="K108" s="38" t="str">
        <f aca="false">IF(OR(J108="",H108="",H108=0),"",EDATE(J108,H108))</f>
        <v/>
      </c>
      <c r="L108" s="39" t="str">
        <f aca="true">IF(K108="","",K108-TODAY())</f>
        <v/>
      </c>
      <c r="M108" s="35" t="str">
        <f aca="true">IF(C108="","",IF(F108="","Choose a type",IF(H108="","Enter scheme interval",IF(J108="","No examination date",IF(K108&lt;TODAY(),"OVERDUE",IF(K108-TODAY()&lt;=30,"Due within 30 days","In date"))))))</f>
        <v/>
      </c>
      <c r="N108" s="36"/>
      <c r="O108" s="37"/>
      <c r="P108" s="34"/>
      <c r="Q108" s="33"/>
      <c r="R108" s="34"/>
    </row>
    <row r="109" customFormat="false" ht="15" hidden="false" customHeight="false" outlineLevel="0" collapsed="false">
      <c r="A109" s="33"/>
      <c r="B109" s="34"/>
      <c r="C109" s="34"/>
      <c r="D109" s="33"/>
      <c r="E109" s="33"/>
      <c r="F109" s="33"/>
      <c r="G109" s="35" t="str">
        <f aca="false">IF(F109="","",IF(IFERROR(INDEX(Intervals!$B$5:$B$20,MATCH(F109,Intervals!$A$5:$A$20,0)),"")=6,"Yes",IF(IFERROR(INDEX(Intervals!$B$5:$B$20,MATCH(F109,Intervals!$A$5:$A$20,0)),"")=12,"No","See scheme")))</f>
        <v/>
      </c>
      <c r="H109" s="35" t="str">
        <f aca="false">IF(C109="","",IF(I109&lt;&gt;"",I109,IF(IFERROR(INDEX(Intervals!$B$5:$B$20,MATCH(F109,Intervals!$A$5:$A$20,0)),0)=0,"",INDEX(Intervals!$B$5:$B$20,MATCH(F109,Intervals!$A$5:$A$20,0)))))</f>
        <v/>
      </c>
      <c r="I109" s="36"/>
      <c r="J109" s="37"/>
      <c r="K109" s="38" t="str">
        <f aca="false">IF(OR(J109="",H109="",H109=0),"",EDATE(J109,H109))</f>
        <v/>
      </c>
      <c r="L109" s="39" t="str">
        <f aca="true">IF(K109="","",K109-TODAY())</f>
        <v/>
      </c>
      <c r="M109" s="35" t="str">
        <f aca="true">IF(C109="","",IF(F109="","Choose a type",IF(H109="","Enter scheme interval",IF(J109="","No examination date",IF(K109&lt;TODAY(),"OVERDUE",IF(K109-TODAY()&lt;=30,"Due within 30 days","In date"))))))</f>
        <v/>
      </c>
      <c r="N109" s="36"/>
      <c r="O109" s="37"/>
      <c r="P109" s="34"/>
      <c r="Q109" s="33"/>
      <c r="R109" s="34"/>
    </row>
    <row r="110" customFormat="false" ht="15" hidden="false" customHeight="false" outlineLevel="0" collapsed="false">
      <c r="A110" s="33"/>
      <c r="B110" s="34"/>
      <c r="C110" s="34"/>
      <c r="D110" s="33"/>
      <c r="E110" s="33"/>
      <c r="F110" s="33"/>
      <c r="G110" s="35" t="str">
        <f aca="false">IF(F110="","",IF(IFERROR(INDEX(Intervals!$B$5:$B$20,MATCH(F110,Intervals!$A$5:$A$20,0)),"")=6,"Yes",IF(IFERROR(INDEX(Intervals!$B$5:$B$20,MATCH(F110,Intervals!$A$5:$A$20,0)),"")=12,"No","See scheme")))</f>
        <v/>
      </c>
      <c r="H110" s="35" t="str">
        <f aca="false">IF(C110="","",IF(I110&lt;&gt;"",I110,IF(IFERROR(INDEX(Intervals!$B$5:$B$20,MATCH(F110,Intervals!$A$5:$A$20,0)),0)=0,"",INDEX(Intervals!$B$5:$B$20,MATCH(F110,Intervals!$A$5:$A$20,0)))))</f>
        <v/>
      </c>
      <c r="I110" s="36"/>
      <c r="J110" s="37"/>
      <c r="K110" s="38" t="str">
        <f aca="false">IF(OR(J110="",H110="",H110=0),"",EDATE(J110,H110))</f>
        <v/>
      </c>
      <c r="L110" s="39" t="str">
        <f aca="true">IF(K110="","",K110-TODAY())</f>
        <v/>
      </c>
      <c r="M110" s="35" t="str">
        <f aca="true">IF(C110="","",IF(F110="","Choose a type",IF(H110="","Enter scheme interval",IF(J110="","No examination date",IF(K110&lt;TODAY(),"OVERDUE",IF(K110-TODAY()&lt;=30,"Due within 30 days","In date"))))))</f>
        <v/>
      </c>
      <c r="N110" s="36"/>
      <c r="O110" s="37"/>
      <c r="P110" s="34"/>
      <c r="Q110" s="33"/>
      <c r="R110" s="34"/>
    </row>
    <row r="111" customFormat="false" ht="15" hidden="false" customHeight="false" outlineLevel="0" collapsed="false">
      <c r="A111" s="33"/>
      <c r="B111" s="34"/>
      <c r="C111" s="34"/>
      <c r="D111" s="33"/>
      <c r="E111" s="33"/>
      <c r="F111" s="33"/>
      <c r="G111" s="35" t="str">
        <f aca="false">IF(F111="","",IF(IFERROR(INDEX(Intervals!$B$5:$B$20,MATCH(F111,Intervals!$A$5:$A$20,0)),"")=6,"Yes",IF(IFERROR(INDEX(Intervals!$B$5:$B$20,MATCH(F111,Intervals!$A$5:$A$20,0)),"")=12,"No","See scheme")))</f>
        <v/>
      </c>
      <c r="H111" s="35" t="str">
        <f aca="false">IF(C111="","",IF(I111&lt;&gt;"",I111,IF(IFERROR(INDEX(Intervals!$B$5:$B$20,MATCH(F111,Intervals!$A$5:$A$20,0)),0)=0,"",INDEX(Intervals!$B$5:$B$20,MATCH(F111,Intervals!$A$5:$A$20,0)))))</f>
        <v/>
      </c>
      <c r="I111" s="36"/>
      <c r="J111" s="37"/>
      <c r="K111" s="38" t="str">
        <f aca="false">IF(OR(J111="",H111="",H111=0),"",EDATE(J111,H111))</f>
        <v/>
      </c>
      <c r="L111" s="39" t="str">
        <f aca="true">IF(K111="","",K111-TODAY())</f>
        <v/>
      </c>
      <c r="M111" s="35" t="str">
        <f aca="true">IF(C111="","",IF(F111="","Choose a type",IF(H111="","Enter scheme interval",IF(J111="","No examination date",IF(K111&lt;TODAY(),"OVERDUE",IF(K111-TODAY()&lt;=30,"Due within 30 days","In date"))))))</f>
        <v/>
      </c>
      <c r="N111" s="36"/>
      <c r="O111" s="37"/>
      <c r="P111" s="34"/>
      <c r="Q111" s="33"/>
      <c r="R111" s="34"/>
    </row>
    <row r="112" customFormat="false" ht="15" hidden="false" customHeight="false" outlineLevel="0" collapsed="false">
      <c r="A112" s="33"/>
      <c r="B112" s="34"/>
      <c r="C112" s="34"/>
      <c r="D112" s="33"/>
      <c r="E112" s="33"/>
      <c r="F112" s="33"/>
      <c r="G112" s="35" t="str">
        <f aca="false">IF(F112="","",IF(IFERROR(INDEX(Intervals!$B$5:$B$20,MATCH(F112,Intervals!$A$5:$A$20,0)),"")=6,"Yes",IF(IFERROR(INDEX(Intervals!$B$5:$B$20,MATCH(F112,Intervals!$A$5:$A$20,0)),"")=12,"No","See scheme")))</f>
        <v/>
      </c>
      <c r="H112" s="35" t="str">
        <f aca="false">IF(C112="","",IF(I112&lt;&gt;"",I112,IF(IFERROR(INDEX(Intervals!$B$5:$B$20,MATCH(F112,Intervals!$A$5:$A$20,0)),0)=0,"",INDEX(Intervals!$B$5:$B$20,MATCH(F112,Intervals!$A$5:$A$20,0)))))</f>
        <v/>
      </c>
      <c r="I112" s="36"/>
      <c r="J112" s="37"/>
      <c r="K112" s="38" t="str">
        <f aca="false">IF(OR(J112="",H112="",H112=0),"",EDATE(J112,H112))</f>
        <v/>
      </c>
      <c r="L112" s="39" t="str">
        <f aca="true">IF(K112="","",K112-TODAY())</f>
        <v/>
      </c>
      <c r="M112" s="35" t="str">
        <f aca="true">IF(C112="","",IF(F112="","Choose a type",IF(H112="","Enter scheme interval",IF(J112="","No examination date",IF(K112&lt;TODAY(),"OVERDUE",IF(K112-TODAY()&lt;=30,"Due within 30 days","In date"))))))</f>
        <v/>
      </c>
      <c r="N112" s="36"/>
      <c r="O112" s="37"/>
      <c r="P112" s="34"/>
      <c r="Q112" s="33"/>
      <c r="R112" s="34"/>
    </row>
    <row r="113" customFormat="false" ht="15" hidden="false" customHeight="false" outlineLevel="0" collapsed="false">
      <c r="A113" s="33"/>
      <c r="B113" s="34"/>
      <c r="C113" s="34"/>
      <c r="D113" s="33"/>
      <c r="E113" s="33"/>
      <c r="F113" s="33"/>
      <c r="G113" s="35" t="str">
        <f aca="false">IF(F113="","",IF(IFERROR(INDEX(Intervals!$B$5:$B$20,MATCH(F113,Intervals!$A$5:$A$20,0)),"")=6,"Yes",IF(IFERROR(INDEX(Intervals!$B$5:$B$20,MATCH(F113,Intervals!$A$5:$A$20,0)),"")=12,"No","See scheme")))</f>
        <v/>
      </c>
      <c r="H113" s="35" t="str">
        <f aca="false">IF(C113="","",IF(I113&lt;&gt;"",I113,IF(IFERROR(INDEX(Intervals!$B$5:$B$20,MATCH(F113,Intervals!$A$5:$A$20,0)),0)=0,"",INDEX(Intervals!$B$5:$B$20,MATCH(F113,Intervals!$A$5:$A$20,0)))))</f>
        <v/>
      </c>
      <c r="I113" s="36"/>
      <c r="J113" s="37"/>
      <c r="K113" s="38" t="str">
        <f aca="false">IF(OR(J113="",H113="",H113=0),"",EDATE(J113,H113))</f>
        <v/>
      </c>
      <c r="L113" s="39" t="str">
        <f aca="true">IF(K113="","",K113-TODAY())</f>
        <v/>
      </c>
      <c r="M113" s="35" t="str">
        <f aca="true">IF(C113="","",IF(F113="","Choose a type",IF(H113="","Enter scheme interval",IF(J113="","No examination date",IF(K113&lt;TODAY(),"OVERDUE",IF(K113-TODAY()&lt;=30,"Due within 30 days","In date"))))))</f>
        <v/>
      </c>
      <c r="N113" s="36"/>
      <c r="O113" s="37"/>
      <c r="P113" s="34"/>
      <c r="Q113" s="33"/>
      <c r="R113" s="34"/>
    </row>
    <row r="114" customFormat="false" ht="15" hidden="false" customHeight="false" outlineLevel="0" collapsed="false">
      <c r="A114" s="33"/>
      <c r="B114" s="34"/>
      <c r="C114" s="34"/>
      <c r="D114" s="33"/>
      <c r="E114" s="33"/>
      <c r="F114" s="33"/>
      <c r="G114" s="35" t="str">
        <f aca="false">IF(F114="","",IF(IFERROR(INDEX(Intervals!$B$5:$B$20,MATCH(F114,Intervals!$A$5:$A$20,0)),"")=6,"Yes",IF(IFERROR(INDEX(Intervals!$B$5:$B$20,MATCH(F114,Intervals!$A$5:$A$20,0)),"")=12,"No","See scheme")))</f>
        <v/>
      </c>
      <c r="H114" s="35" t="str">
        <f aca="false">IF(C114="","",IF(I114&lt;&gt;"",I114,IF(IFERROR(INDEX(Intervals!$B$5:$B$20,MATCH(F114,Intervals!$A$5:$A$20,0)),0)=0,"",INDEX(Intervals!$B$5:$B$20,MATCH(F114,Intervals!$A$5:$A$20,0)))))</f>
        <v/>
      </c>
      <c r="I114" s="36"/>
      <c r="J114" s="37"/>
      <c r="K114" s="38" t="str">
        <f aca="false">IF(OR(J114="",H114="",H114=0),"",EDATE(J114,H114))</f>
        <v/>
      </c>
      <c r="L114" s="39" t="str">
        <f aca="true">IF(K114="","",K114-TODAY())</f>
        <v/>
      </c>
      <c r="M114" s="35" t="str">
        <f aca="true">IF(C114="","",IF(F114="","Choose a type",IF(H114="","Enter scheme interval",IF(J114="","No examination date",IF(K114&lt;TODAY(),"OVERDUE",IF(K114-TODAY()&lt;=30,"Due within 30 days","In date"))))))</f>
        <v/>
      </c>
      <c r="N114" s="36"/>
      <c r="O114" s="37"/>
      <c r="P114" s="34"/>
      <c r="Q114" s="33"/>
      <c r="R114" s="34"/>
    </row>
    <row r="115" customFormat="false" ht="15" hidden="false" customHeight="false" outlineLevel="0" collapsed="false">
      <c r="A115" s="33"/>
      <c r="B115" s="34"/>
      <c r="C115" s="34"/>
      <c r="D115" s="33"/>
      <c r="E115" s="33"/>
      <c r="F115" s="33"/>
      <c r="G115" s="35" t="str">
        <f aca="false">IF(F115="","",IF(IFERROR(INDEX(Intervals!$B$5:$B$20,MATCH(F115,Intervals!$A$5:$A$20,0)),"")=6,"Yes",IF(IFERROR(INDEX(Intervals!$B$5:$B$20,MATCH(F115,Intervals!$A$5:$A$20,0)),"")=12,"No","See scheme")))</f>
        <v/>
      </c>
      <c r="H115" s="35" t="str">
        <f aca="false">IF(C115="","",IF(I115&lt;&gt;"",I115,IF(IFERROR(INDEX(Intervals!$B$5:$B$20,MATCH(F115,Intervals!$A$5:$A$20,0)),0)=0,"",INDEX(Intervals!$B$5:$B$20,MATCH(F115,Intervals!$A$5:$A$20,0)))))</f>
        <v/>
      </c>
      <c r="I115" s="36"/>
      <c r="J115" s="37"/>
      <c r="K115" s="38" t="str">
        <f aca="false">IF(OR(J115="",H115="",H115=0),"",EDATE(J115,H115))</f>
        <v/>
      </c>
      <c r="L115" s="39" t="str">
        <f aca="true">IF(K115="","",K115-TODAY())</f>
        <v/>
      </c>
      <c r="M115" s="35" t="str">
        <f aca="true">IF(C115="","",IF(F115="","Choose a type",IF(H115="","Enter scheme interval",IF(J115="","No examination date",IF(K115&lt;TODAY(),"OVERDUE",IF(K115-TODAY()&lt;=30,"Due within 30 days","In date"))))))</f>
        <v/>
      </c>
      <c r="N115" s="36"/>
      <c r="O115" s="37"/>
      <c r="P115" s="34"/>
      <c r="Q115" s="33"/>
      <c r="R115" s="34"/>
    </row>
    <row r="116" customFormat="false" ht="15" hidden="false" customHeight="false" outlineLevel="0" collapsed="false">
      <c r="A116" s="33"/>
      <c r="B116" s="34"/>
      <c r="C116" s="34"/>
      <c r="D116" s="33"/>
      <c r="E116" s="33"/>
      <c r="F116" s="33"/>
      <c r="G116" s="35" t="str">
        <f aca="false">IF(F116="","",IF(IFERROR(INDEX(Intervals!$B$5:$B$20,MATCH(F116,Intervals!$A$5:$A$20,0)),"")=6,"Yes",IF(IFERROR(INDEX(Intervals!$B$5:$B$20,MATCH(F116,Intervals!$A$5:$A$20,0)),"")=12,"No","See scheme")))</f>
        <v/>
      </c>
      <c r="H116" s="35" t="str">
        <f aca="false">IF(C116="","",IF(I116&lt;&gt;"",I116,IF(IFERROR(INDEX(Intervals!$B$5:$B$20,MATCH(F116,Intervals!$A$5:$A$20,0)),0)=0,"",INDEX(Intervals!$B$5:$B$20,MATCH(F116,Intervals!$A$5:$A$20,0)))))</f>
        <v/>
      </c>
      <c r="I116" s="36"/>
      <c r="J116" s="37"/>
      <c r="K116" s="38" t="str">
        <f aca="false">IF(OR(J116="",H116="",H116=0),"",EDATE(J116,H116))</f>
        <v/>
      </c>
      <c r="L116" s="39" t="str">
        <f aca="true">IF(K116="","",K116-TODAY())</f>
        <v/>
      </c>
      <c r="M116" s="35" t="str">
        <f aca="true">IF(C116="","",IF(F116="","Choose a type",IF(H116="","Enter scheme interval",IF(J116="","No examination date",IF(K116&lt;TODAY(),"OVERDUE",IF(K116-TODAY()&lt;=30,"Due within 30 days","In date"))))))</f>
        <v/>
      </c>
      <c r="N116" s="36"/>
      <c r="O116" s="37"/>
      <c r="P116" s="34"/>
      <c r="Q116" s="33"/>
      <c r="R116" s="34"/>
    </row>
    <row r="117" customFormat="false" ht="15" hidden="false" customHeight="false" outlineLevel="0" collapsed="false">
      <c r="A117" s="33"/>
      <c r="B117" s="34"/>
      <c r="C117" s="34"/>
      <c r="D117" s="33"/>
      <c r="E117" s="33"/>
      <c r="F117" s="33"/>
      <c r="G117" s="35" t="str">
        <f aca="false">IF(F117="","",IF(IFERROR(INDEX(Intervals!$B$5:$B$20,MATCH(F117,Intervals!$A$5:$A$20,0)),"")=6,"Yes",IF(IFERROR(INDEX(Intervals!$B$5:$B$20,MATCH(F117,Intervals!$A$5:$A$20,0)),"")=12,"No","See scheme")))</f>
        <v/>
      </c>
      <c r="H117" s="35" t="str">
        <f aca="false">IF(C117="","",IF(I117&lt;&gt;"",I117,IF(IFERROR(INDEX(Intervals!$B$5:$B$20,MATCH(F117,Intervals!$A$5:$A$20,0)),0)=0,"",INDEX(Intervals!$B$5:$B$20,MATCH(F117,Intervals!$A$5:$A$20,0)))))</f>
        <v/>
      </c>
      <c r="I117" s="36"/>
      <c r="J117" s="37"/>
      <c r="K117" s="38" t="str">
        <f aca="false">IF(OR(J117="",H117="",H117=0),"",EDATE(J117,H117))</f>
        <v/>
      </c>
      <c r="L117" s="39" t="str">
        <f aca="true">IF(K117="","",K117-TODAY())</f>
        <v/>
      </c>
      <c r="M117" s="35" t="str">
        <f aca="true">IF(C117="","",IF(F117="","Choose a type",IF(H117="","Enter scheme interval",IF(J117="","No examination date",IF(K117&lt;TODAY(),"OVERDUE",IF(K117-TODAY()&lt;=30,"Due within 30 days","In date"))))))</f>
        <v/>
      </c>
      <c r="N117" s="36"/>
      <c r="O117" s="37"/>
      <c r="P117" s="34"/>
      <c r="Q117" s="33"/>
      <c r="R117" s="34"/>
    </row>
    <row r="118" customFormat="false" ht="15" hidden="false" customHeight="false" outlineLevel="0" collapsed="false">
      <c r="A118" s="33"/>
      <c r="B118" s="34"/>
      <c r="C118" s="34"/>
      <c r="D118" s="33"/>
      <c r="E118" s="33"/>
      <c r="F118" s="33"/>
      <c r="G118" s="35" t="str">
        <f aca="false">IF(F118="","",IF(IFERROR(INDEX(Intervals!$B$5:$B$20,MATCH(F118,Intervals!$A$5:$A$20,0)),"")=6,"Yes",IF(IFERROR(INDEX(Intervals!$B$5:$B$20,MATCH(F118,Intervals!$A$5:$A$20,0)),"")=12,"No","See scheme")))</f>
        <v/>
      </c>
      <c r="H118" s="35" t="str">
        <f aca="false">IF(C118="","",IF(I118&lt;&gt;"",I118,IF(IFERROR(INDEX(Intervals!$B$5:$B$20,MATCH(F118,Intervals!$A$5:$A$20,0)),0)=0,"",INDEX(Intervals!$B$5:$B$20,MATCH(F118,Intervals!$A$5:$A$20,0)))))</f>
        <v/>
      </c>
      <c r="I118" s="36"/>
      <c r="J118" s="37"/>
      <c r="K118" s="38" t="str">
        <f aca="false">IF(OR(J118="",H118="",H118=0),"",EDATE(J118,H118))</f>
        <v/>
      </c>
      <c r="L118" s="39" t="str">
        <f aca="true">IF(K118="","",K118-TODAY())</f>
        <v/>
      </c>
      <c r="M118" s="35" t="str">
        <f aca="true">IF(C118="","",IF(F118="","Choose a type",IF(H118="","Enter scheme interval",IF(J118="","No examination date",IF(K118&lt;TODAY(),"OVERDUE",IF(K118-TODAY()&lt;=30,"Due within 30 days","In date"))))))</f>
        <v/>
      </c>
      <c r="N118" s="36"/>
      <c r="O118" s="37"/>
      <c r="P118" s="34"/>
      <c r="Q118" s="33"/>
      <c r="R118" s="34"/>
    </row>
    <row r="119" customFormat="false" ht="15" hidden="false" customHeight="false" outlineLevel="0" collapsed="false">
      <c r="A119" s="33"/>
      <c r="B119" s="34"/>
      <c r="C119" s="34"/>
      <c r="D119" s="33"/>
      <c r="E119" s="33"/>
      <c r="F119" s="33"/>
      <c r="G119" s="35" t="str">
        <f aca="false">IF(F119="","",IF(IFERROR(INDEX(Intervals!$B$5:$B$20,MATCH(F119,Intervals!$A$5:$A$20,0)),"")=6,"Yes",IF(IFERROR(INDEX(Intervals!$B$5:$B$20,MATCH(F119,Intervals!$A$5:$A$20,0)),"")=12,"No","See scheme")))</f>
        <v/>
      </c>
      <c r="H119" s="35" t="str">
        <f aca="false">IF(C119="","",IF(I119&lt;&gt;"",I119,IF(IFERROR(INDEX(Intervals!$B$5:$B$20,MATCH(F119,Intervals!$A$5:$A$20,0)),0)=0,"",INDEX(Intervals!$B$5:$B$20,MATCH(F119,Intervals!$A$5:$A$20,0)))))</f>
        <v/>
      </c>
      <c r="I119" s="36"/>
      <c r="J119" s="37"/>
      <c r="K119" s="38" t="str">
        <f aca="false">IF(OR(J119="",H119="",H119=0),"",EDATE(J119,H119))</f>
        <v/>
      </c>
      <c r="L119" s="39" t="str">
        <f aca="true">IF(K119="","",K119-TODAY())</f>
        <v/>
      </c>
      <c r="M119" s="35" t="str">
        <f aca="true">IF(C119="","",IF(F119="","Choose a type",IF(H119="","Enter scheme interval",IF(J119="","No examination date",IF(K119&lt;TODAY(),"OVERDUE",IF(K119-TODAY()&lt;=30,"Due within 30 days","In date"))))))</f>
        <v/>
      </c>
      <c r="N119" s="36"/>
      <c r="O119" s="37"/>
      <c r="P119" s="34"/>
      <c r="Q119" s="33"/>
      <c r="R119" s="34"/>
    </row>
    <row r="120" customFormat="false" ht="15" hidden="false" customHeight="false" outlineLevel="0" collapsed="false">
      <c r="A120" s="33"/>
      <c r="B120" s="34"/>
      <c r="C120" s="34"/>
      <c r="D120" s="33"/>
      <c r="E120" s="33"/>
      <c r="F120" s="33"/>
      <c r="G120" s="35" t="str">
        <f aca="false">IF(F120="","",IF(IFERROR(INDEX(Intervals!$B$5:$B$20,MATCH(F120,Intervals!$A$5:$A$20,0)),"")=6,"Yes",IF(IFERROR(INDEX(Intervals!$B$5:$B$20,MATCH(F120,Intervals!$A$5:$A$20,0)),"")=12,"No","See scheme")))</f>
        <v/>
      </c>
      <c r="H120" s="35" t="str">
        <f aca="false">IF(C120="","",IF(I120&lt;&gt;"",I120,IF(IFERROR(INDEX(Intervals!$B$5:$B$20,MATCH(F120,Intervals!$A$5:$A$20,0)),0)=0,"",INDEX(Intervals!$B$5:$B$20,MATCH(F120,Intervals!$A$5:$A$20,0)))))</f>
        <v/>
      </c>
      <c r="I120" s="36"/>
      <c r="J120" s="37"/>
      <c r="K120" s="38" t="str">
        <f aca="false">IF(OR(J120="",H120="",H120=0),"",EDATE(J120,H120))</f>
        <v/>
      </c>
      <c r="L120" s="39" t="str">
        <f aca="true">IF(K120="","",K120-TODAY())</f>
        <v/>
      </c>
      <c r="M120" s="35" t="str">
        <f aca="true">IF(C120="","",IF(F120="","Choose a type",IF(H120="","Enter scheme interval",IF(J120="","No examination date",IF(K120&lt;TODAY(),"OVERDUE",IF(K120-TODAY()&lt;=30,"Due within 30 days","In date"))))))</f>
        <v/>
      </c>
      <c r="N120" s="36"/>
      <c r="O120" s="37"/>
      <c r="P120" s="34"/>
      <c r="Q120" s="33"/>
      <c r="R120" s="34"/>
    </row>
    <row r="121" customFormat="false" ht="15" hidden="false" customHeight="false" outlineLevel="0" collapsed="false">
      <c r="A121" s="33"/>
      <c r="B121" s="34"/>
      <c r="C121" s="34"/>
      <c r="D121" s="33"/>
      <c r="E121" s="33"/>
      <c r="F121" s="33"/>
      <c r="G121" s="35" t="str">
        <f aca="false">IF(F121="","",IF(IFERROR(INDEX(Intervals!$B$5:$B$20,MATCH(F121,Intervals!$A$5:$A$20,0)),"")=6,"Yes",IF(IFERROR(INDEX(Intervals!$B$5:$B$20,MATCH(F121,Intervals!$A$5:$A$20,0)),"")=12,"No","See scheme")))</f>
        <v/>
      </c>
      <c r="H121" s="35" t="str">
        <f aca="false">IF(C121="","",IF(I121&lt;&gt;"",I121,IF(IFERROR(INDEX(Intervals!$B$5:$B$20,MATCH(F121,Intervals!$A$5:$A$20,0)),0)=0,"",INDEX(Intervals!$B$5:$B$20,MATCH(F121,Intervals!$A$5:$A$20,0)))))</f>
        <v/>
      </c>
      <c r="I121" s="36"/>
      <c r="J121" s="37"/>
      <c r="K121" s="38" t="str">
        <f aca="false">IF(OR(J121="",H121="",H121=0),"",EDATE(J121,H121))</f>
        <v/>
      </c>
      <c r="L121" s="39" t="str">
        <f aca="true">IF(K121="","",K121-TODAY())</f>
        <v/>
      </c>
      <c r="M121" s="35" t="str">
        <f aca="true">IF(C121="","",IF(F121="","Choose a type",IF(H121="","Enter scheme interval",IF(J121="","No examination date",IF(K121&lt;TODAY(),"OVERDUE",IF(K121-TODAY()&lt;=30,"Due within 30 days","In date"))))))</f>
        <v/>
      </c>
      <c r="N121" s="36"/>
      <c r="O121" s="37"/>
      <c r="P121" s="34"/>
      <c r="Q121" s="33"/>
      <c r="R121" s="34"/>
    </row>
    <row r="122" customFormat="false" ht="15" hidden="false" customHeight="false" outlineLevel="0" collapsed="false">
      <c r="A122" s="33"/>
      <c r="B122" s="34"/>
      <c r="C122" s="34"/>
      <c r="D122" s="33"/>
      <c r="E122" s="33"/>
      <c r="F122" s="33"/>
      <c r="G122" s="35" t="str">
        <f aca="false">IF(F122="","",IF(IFERROR(INDEX(Intervals!$B$5:$B$20,MATCH(F122,Intervals!$A$5:$A$20,0)),"")=6,"Yes",IF(IFERROR(INDEX(Intervals!$B$5:$B$20,MATCH(F122,Intervals!$A$5:$A$20,0)),"")=12,"No","See scheme")))</f>
        <v/>
      </c>
      <c r="H122" s="35" t="str">
        <f aca="false">IF(C122="","",IF(I122&lt;&gt;"",I122,IF(IFERROR(INDEX(Intervals!$B$5:$B$20,MATCH(F122,Intervals!$A$5:$A$20,0)),0)=0,"",INDEX(Intervals!$B$5:$B$20,MATCH(F122,Intervals!$A$5:$A$20,0)))))</f>
        <v/>
      </c>
      <c r="I122" s="36"/>
      <c r="J122" s="37"/>
      <c r="K122" s="38" t="str">
        <f aca="false">IF(OR(J122="",H122="",H122=0),"",EDATE(J122,H122))</f>
        <v/>
      </c>
      <c r="L122" s="39" t="str">
        <f aca="true">IF(K122="","",K122-TODAY())</f>
        <v/>
      </c>
      <c r="M122" s="35" t="str">
        <f aca="true">IF(C122="","",IF(F122="","Choose a type",IF(H122="","Enter scheme interval",IF(J122="","No examination date",IF(K122&lt;TODAY(),"OVERDUE",IF(K122-TODAY()&lt;=30,"Due within 30 days","In date"))))))</f>
        <v/>
      </c>
      <c r="N122" s="36"/>
      <c r="O122" s="37"/>
      <c r="P122" s="34"/>
      <c r="Q122" s="33"/>
      <c r="R122" s="34"/>
    </row>
    <row r="123" customFormat="false" ht="15" hidden="false" customHeight="false" outlineLevel="0" collapsed="false">
      <c r="A123" s="33"/>
      <c r="B123" s="34"/>
      <c r="C123" s="34"/>
      <c r="D123" s="33"/>
      <c r="E123" s="33"/>
      <c r="F123" s="33"/>
      <c r="G123" s="35" t="str">
        <f aca="false">IF(F123="","",IF(IFERROR(INDEX(Intervals!$B$5:$B$20,MATCH(F123,Intervals!$A$5:$A$20,0)),"")=6,"Yes",IF(IFERROR(INDEX(Intervals!$B$5:$B$20,MATCH(F123,Intervals!$A$5:$A$20,0)),"")=12,"No","See scheme")))</f>
        <v/>
      </c>
      <c r="H123" s="35" t="str">
        <f aca="false">IF(C123="","",IF(I123&lt;&gt;"",I123,IF(IFERROR(INDEX(Intervals!$B$5:$B$20,MATCH(F123,Intervals!$A$5:$A$20,0)),0)=0,"",INDEX(Intervals!$B$5:$B$20,MATCH(F123,Intervals!$A$5:$A$20,0)))))</f>
        <v/>
      </c>
      <c r="I123" s="36"/>
      <c r="J123" s="37"/>
      <c r="K123" s="38" t="str">
        <f aca="false">IF(OR(J123="",H123="",H123=0),"",EDATE(J123,H123))</f>
        <v/>
      </c>
      <c r="L123" s="39" t="str">
        <f aca="true">IF(K123="","",K123-TODAY())</f>
        <v/>
      </c>
      <c r="M123" s="35" t="str">
        <f aca="true">IF(C123="","",IF(F123="","Choose a type",IF(H123="","Enter scheme interval",IF(J123="","No examination date",IF(K123&lt;TODAY(),"OVERDUE",IF(K123-TODAY()&lt;=30,"Due within 30 days","In date"))))))</f>
        <v/>
      </c>
      <c r="N123" s="36"/>
      <c r="O123" s="37"/>
      <c r="P123" s="34"/>
      <c r="Q123" s="33"/>
      <c r="R123" s="34"/>
    </row>
    <row r="124" customFormat="false" ht="15" hidden="false" customHeight="false" outlineLevel="0" collapsed="false">
      <c r="A124" s="33"/>
      <c r="B124" s="34"/>
      <c r="C124" s="34"/>
      <c r="D124" s="33"/>
      <c r="E124" s="33"/>
      <c r="F124" s="33"/>
      <c r="G124" s="35" t="str">
        <f aca="false">IF(F124="","",IF(IFERROR(INDEX(Intervals!$B$5:$B$20,MATCH(F124,Intervals!$A$5:$A$20,0)),"")=6,"Yes",IF(IFERROR(INDEX(Intervals!$B$5:$B$20,MATCH(F124,Intervals!$A$5:$A$20,0)),"")=12,"No","See scheme")))</f>
        <v/>
      </c>
      <c r="H124" s="35" t="str">
        <f aca="false">IF(C124="","",IF(I124&lt;&gt;"",I124,IF(IFERROR(INDEX(Intervals!$B$5:$B$20,MATCH(F124,Intervals!$A$5:$A$20,0)),0)=0,"",INDEX(Intervals!$B$5:$B$20,MATCH(F124,Intervals!$A$5:$A$20,0)))))</f>
        <v/>
      </c>
      <c r="I124" s="36"/>
      <c r="J124" s="37"/>
      <c r="K124" s="38" t="str">
        <f aca="false">IF(OR(J124="",H124="",H124=0),"",EDATE(J124,H124))</f>
        <v/>
      </c>
      <c r="L124" s="39" t="str">
        <f aca="true">IF(K124="","",K124-TODAY())</f>
        <v/>
      </c>
      <c r="M124" s="35" t="str">
        <f aca="true">IF(C124="","",IF(F124="","Choose a type",IF(H124="","Enter scheme interval",IF(J124="","No examination date",IF(K124&lt;TODAY(),"OVERDUE",IF(K124-TODAY()&lt;=30,"Due within 30 days","In date"))))))</f>
        <v/>
      </c>
      <c r="N124" s="36"/>
      <c r="O124" s="37"/>
      <c r="P124" s="34"/>
      <c r="Q124" s="33"/>
      <c r="R124" s="34"/>
    </row>
    <row r="125" customFormat="false" ht="15" hidden="false" customHeight="false" outlineLevel="0" collapsed="false">
      <c r="A125" s="33"/>
      <c r="B125" s="34"/>
      <c r="C125" s="34"/>
      <c r="D125" s="33"/>
      <c r="E125" s="33"/>
      <c r="F125" s="33"/>
      <c r="G125" s="35" t="str">
        <f aca="false">IF(F125="","",IF(IFERROR(INDEX(Intervals!$B$5:$B$20,MATCH(F125,Intervals!$A$5:$A$20,0)),"")=6,"Yes",IF(IFERROR(INDEX(Intervals!$B$5:$B$20,MATCH(F125,Intervals!$A$5:$A$20,0)),"")=12,"No","See scheme")))</f>
        <v/>
      </c>
      <c r="H125" s="35" t="str">
        <f aca="false">IF(C125="","",IF(I125&lt;&gt;"",I125,IF(IFERROR(INDEX(Intervals!$B$5:$B$20,MATCH(F125,Intervals!$A$5:$A$20,0)),0)=0,"",INDEX(Intervals!$B$5:$B$20,MATCH(F125,Intervals!$A$5:$A$20,0)))))</f>
        <v/>
      </c>
      <c r="I125" s="36"/>
      <c r="J125" s="37"/>
      <c r="K125" s="38" t="str">
        <f aca="false">IF(OR(J125="",H125="",H125=0),"",EDATE(J125,H125))</f>
        <v/>
      </c>
      <c r="L125" s="39" t="str">
        <f aca="true">IF(K125="","",K125-TODAY())</f>
        <v/>
      </c>
      <c r="M125" s="35" t="str">
        <f aca="true">IF(C125="","",IF(F125="","Choose a type",IF(H125="","Enter scheme interval",IF(J125="","No examination date",IF(K125&lt;TODAY(),"OVERDUE",IF(K125-TODAY()&lt;=30,"Due within 30 days","In date"))))))</f>
        <v/>
      </c>
      <c r="N125" s="36"/>
      <c r="O125" s="37"/>
      <c r="P125" s="34"/>
      <c r="Q125" s="33"/>
      <c r="R125" s="34"/>
    </row>
    <row r="126" customFormat="false" ht="15" hidden="false" customHeight="false" outlineLevel="0" collapsed="false">
      <c r="A126" s="33"/>
      <c r="B126" s="34"/>
      <c r="C126" s="34"/>
      <c r="D126" s="33"/>
      <c r="E126" s="33"/>
      <c r="F126" s="33"/>
      <c r="G126" s="35" t="str">
        <f aca="false">IF(F126="","",IF(IFERROR(INDEX(Intervals!$B$5:$B$20,MATCH(F126,Intervals!$A$5:$A$20,0)),"")=6,"Yes",IF(IFERROR(INDEX(Intervals!$B$5:$B$20,MATCH(F126,Intervals!$A$5:$A$20,0)),"")=12,"No","See scheme")))</f>
        <v/>
      </c>
      <c r="H126" s="35" t="str">
        <f aca="false">IF(C126="","",IF(I126&lt;&gt;"",I126,IF(IFERROR(INDEX(Intervals!$B$5:$B$20,MATCH(F126,Intervals!$A$5:$A$20,0)),0)=0,"",INDEX(Intervals!$B$5:$B$20,MATCH(F126,Intervals!$A$5:$A$20,0)))))</f>
        <v/>
      </c>
      <c r="I126" s="36"/>
      <c r="J126" s="37"/>
      <c r="K126" s="38" t="str">
        <f aca="false">IF(OR(J126="",H126="",H126=0),"",EDATE(J126,H126))</f>
        <v/>
      </c>
      <c r="L126" s="39" t="str">
        <f aca="true">IF(K126="","",K126-TODAY())</f>
        <v/>
      </c>
      <c r="M126" s="35" t="str">
        <f aca="true">IF(C126="","",IF(F126="","Choose a type",IF(H126="","Enter scheme interval",IF(J126="","No examination date",IF(K126&lt;TODAY(),"OVERDUE",IF(K126-TODAY()&lt;=30,"Due within 30 days","In date"))))))</f>
        <v/>
      </c>
      <c r="N126" s="36"/>
      <c r="O126" s="37"/>
      <c r="P126" s="34"/>
      <c r="Q126" s="33"/>
      <c r="R126" s="34"/>
    </row>
    <row r="127" customFormat="false" ht="15" hidden="false" customHeight="false" outlineLevel="0" collapsed="false">
      <c r="A127" s="33"/>
      <c r="B127" s="34"/>
      <c r="C127" s="34"/>
      <c r="D127" s="33"/>
      <c r="E127" s="33"/>
      <c r="F127" s="33"/>
      <c r="G127" s="35" t="str">
        <f aca="false">IF(F127="","",IF(IFERROR(INDEX(Intervals!$B$5:$B$20,MATCH(F127,Intervals!$A$5:$A$20,0)),"")=6,"Yes",IF(IFERROR(INDEX(Intervals!$B$5:$B$20,MATCH(F127,Intervals!$A$5:$A$20,0)),"")=12,"No","See scheme")))</f>
        <v/>
      </c>
      <c r="H127" s="35" t="str">
        <f aca="false">IF(C127="","",IF(I127&lt;&gt;"",I127,IF(IFERROR(INDEX(Intervals!$B$5:$B$20,MATCH(F127,Intervals!$A$5:$A$20,0)),0)=0,"",INDEX(Intervals!$B$5:$B$20,MATCH(F127,Intervals!$A$5:$A$20,0)))))</f>
        <v/>
      </c>
      <c r="I127" s="36"/>
      <c r="J127" s="37"/>
      <c r="K127" s="38" t="str">
        <f aca="false">IF(OR(J127="",H127="",H127=0),"",EDATE(J127,H127))</f>
        <v/>
      </c>
      <c r="L127" s="39" t="str">
        <f aca="true">IF(K127="","",K127-TODAY())</f>
        <v/>
      </c>
      <c r="M127" s="35" t="str">
        <f aca="true">IF(C127="","",IF(F127="","Choose a type",IF(H127="","Enter scheme interval",IF(J127="","No examination date",IF(K127&lt;TODAY(),"OVERDUE",IF(K127-TODAY()&lt;=30,"Due within 30 days","In date"))))))</f>
        <v/>
      </c>
      <c r="N127" s="36"/>
      <c r="O127" s="37"/>
      <c r="P127" s="34"/>
      <c r="Q127" s="33"/>
      <c r="R127" s="34"/>
    </row>
    <row r="128" customFormat="false" ht="15" hidden="false" customHeight="false" outlineLevel="0" collapsed="false">
      <c r="A128" s="33"/>
      <c r="B128" s="34"/>
      <c r="C128" s="34"/>
      <c r="D128" s="33"/>
      <c r="E128" s="33"/>
      <c r="F128" s="33"/>
      <c r="G128" s="35" t="str">
        <f aca="false">IF(F128="","",IF(IFERROR(INDEX(Intervals!$B$5:$B$20,MATCH(F128,Intervals!$A$5:$A$20,0)),"")=6,"Yes",IF(IFERROR(INDEX(Intervals!$B$5:$B$20,MATCH(F128,Intervals!$A$5:$A$20,0)),"")=12,"No","See scheme")))</f>
        <v/>
      </c>
      <c r="H128" s="35" t="str">
        <f aca="false">IF(C128="","",IF(I128&lt;&gt;"",I128,IF(IFERROR(INDEX(Intervals!$B$5:$B$20,MATCH(F128,Intervals!$A$5:$A$20,0)),0)=0,"",INDEX(Intervals!$B$5:$B$20,MATCH(F128,Intervals!$A$5:$A$20,0)))))</f>
        <v/>
      </c>
      <c r="I128" s="36"/>
      <c r="J128" s="37"/>
      <c r="K128" s="38" t="str">
        <f aca="false">IF(OR(J128="",H128="",H128=0),"",EDATE(J128,H128))</f>
        <v/>
      </c>
      <c r="L128" s="39" t="str">
        <f aca="true">IF(K128="","",K128-TODAY())</f>
        <v/>
      </c>
      <c r="M128" s="35" t="str">
        <f aca="true">IF(C128="","",IF(F128="","Choose a type",IF(H128="","Enter scheme interval",IF(J128="","No examination date",IF(K128&lt;TODAY(),"OVERDUE",IF(K128-TODAY()&lt;=30,"Due within 30 days","In date"))))))</f>
        <v/>
      </c>
      <c r="N128" s="36"/>
      <c r="O128" s="37"/>
      <c r="P128" s="34"/>
      <c r="Q128" s="33"/>
      <c r="R128" s="34"/>
    </row>
    <row r="129" customFormat="false" ht="15" hidden="false" customHeight="false" outlineLevel="0" collapsed="false">
      <c r="A129" s="33"/>
      <c r="B129" s="34"/>
      <c r="C129" s="34"/>
      <c r="D129" s="33"/>
      <c r="E129" s="33"/>
      <c r="F129" s="33"/>
      <c r="G129" s="35" t="str">
        <f aca="false">IF(F129="","",IF(IFERROR(INDEX(Intervals!$B$5:$B$20,MATCH(F129,Intervals!$A$5:$A$20,0)),"")=6,"Yes",IF(IFERROR(INDEX(Intervals!$B$5:$B$20,MATCH(F129,Intervals!$A$5:$A$20,0)),"")=12,"No","See scheme")))</f>
        <v/>
      </c>
      <c r="H129" s="35" t="str">
        <f aca="false">IF(C129="","",IF(I129&lt;&gt;"",I129,IF(IFERROR(INDEX(Intervals!$B$5:$B$20,MATCH(F129,Intervals!$A$5:$A$20,0)),0)=0,"",INDEX(Intervals!$B$5:$B$20,MATCH(F129,Intervals!$A$5:$A$20,0)))))</f>
        <v/>
      </c>
      <c r="I129" s="36"/>
      <c r="J129" s="37"/>
      <c r="K129" s="38" t="str">
        <f aca="false">IF(OR(J129="",H129="",H129=0),"",EDATE(J129,H129))</f>
        <v/>
      </c>
      <c r="L129" s="39" t="str">
        <f aca="true">IF(K129="","",K129-TODAY())</f>
        <v/>
      </c>
      <c r="M129" s="35" t="str">
        <f aca="true">IF(C129="","",IF(F129="","Choose a type",IF(H129="","Enter scheme interval",IF(J129="","No examination date",IF(K129&lt;TODAY(),"OVERDUE",IF(K129-TODAY()&lt;=30,"Due within 30 days","In date"))))))</f>
        <v/>
      </c>
      <c r="N129" s="36"/>
      <c r="O129" s="37"/>
      <c r="P129" s="34"/>
      <c r="Q129" s="33"/>
      <c r="R129" s="34"/>
    </row>
    <row r="130" customFormat="false" ht="15" hidden="false" customHeight="false" outlineLevel="0" collapsed="false">
      <c r="A130" s="33"/>
      <c r="B130" s="34"/>
      <c r="C130" s="34"/>
      <c r="D130" s="33"/>
      <c r="E130" s="33"/>
      <c r="F130" s="33"/>
      <c r="G130" s="35" t="str">
        <f aca="false">IF(F130="","",IF(IFERROR(INDEX(Intervals!$B$5:$B$20,MATCH(F130,Intervals!$A$5:$A$20,0)),"")=6,"Yes",IF(IFERROR(INDEX(Intervals!$B$5:$B$20,MATCH(F130,Intervals!$A$5:$A$20,0)),"")=12,"No","See scheme")))</f>
        <v/>
      </c>
      <c r="H130" s="35" t="str">
        <f aca="false">IF(C130="","",IF(I130&lt;&gt;"",I130,IF(IFERROR(INDEX(Intervals!$B$5:$B$20,MATCH(F130,Intervals!$A$5:$A$20,0)),0)=0,"",INDEX(Intervals!$B$5:$B$20,MATCH(F130,Intervals!$A$5:$A$20,0)))))</f>
        <v/>
      </c>
      <c r="I130" s="36"/>
      <c r="J130" s="37"/>
      <c r="K130" s="38" t="str">
        <f aca="false">IF(OR(J130="",H130="",H130=0),"",EDATE(J130,H130))</f>
        <v/>
      </c>
      <c r="L130" s="39" t="str">
        <f aca="true">IF(K130="","",K130-TODAY())</f>
        <v/>
      </c>
      <c r="M130" s="35" t="str">
        <f aca="true">IF(C130="","",IF(F130="","Choose a type",IF(H130="","Enter scheme interval",IF(J130="","No examination date",IF(K130&lt;TODAY(),"OVERDUE",IF(K130-TODAY()&lt;=30,"Due within 30 days","In date"))))))</f>
        <v/>
      </c>
      <c r="N130" s="36"/>
      <c r="O130" s="37"/>
      <c r="P130" s="34"/>
      <c r="Q130" s="33"/>
      <c r="R130" s="34"/>
    </row>
    <row r="131" customFormat="false" ht="15" hidden="false" customHeight="false" outlineLevel="0" collapsed="false">
      <c r="A131" s="33"/>
      <c r="B131" s="34"/>
      <c r="C131" s="34"/>
      <c r="D131" s="33"/>
      <c r="E131" s="33"/>
      <c r="F131" s="33"/>
      <c r="G131" s="35" t="str">
        <f aca="false">IF(F131="","",IF(IFERROR(INDEX(Intervals!$B$5:$B$20,MATCH(F131,Intervals!$A$5:$A$20,0)),"")=6,"Yes",IF(IFERROR(INDEX(Intervals!$B$5:$B$20,MATCH(F131,Intervals!$A$5:$A$20,0)),"")=12,"No","See scheme")))</f>
        <v/>
      </c>
      <c r="H131" s="35" t="str">
        <f aca="false">IF(C131="","",IF(I131&lt;&gt;"",I131,IF(IFERROR(INDEX(Intervals!$B$5:$B$20,MATCH(F131,Intervals!$A$5:$A$20,0)),0)=0,"",INDEX(Intervals!$B$5:$B$20,MATCH(F131,Intervals!$A$5:$A$20,0)))))</f>
        <v/>
      </c>
      <c r="I131" s="36"/>
      <c r="J131" s="37"/>
      <c r="K131" s="38" t="str">
        <f aca="false">IF(OR(J131="",H131="",H131=0),"",EDATE(J131,H131))</f>
        <v/>
      </c>
      <c r="L131" s="39" t="str">
        <f aca="true">IF(K131="","",K131-TODAY())</f>
        <v/>
      </c>
      <c r="M131" s="35" t="str">
        <f aca="true">IF(C131="","",IF(F131="","Choose a type",IF(H131="","Enter scheme interval",IF(J131="","No examination date",IF(K131&lt;TODAY(),"OVERDUE",IF(K131-TODAY()&lt;=30,"Due within 30 days","In date"))))))</f>
        <v/>
      </c>
      <c r="N131" s="36"/>
      <c r="O131" s="37"/>
      <c r="P131" s="34"/>
      <c r="Q131" s="33"/>
      <c r="R131" s="34"/>
    </row>
    <row r="132" customFormat="false" ht="15" hidden="false" customHeight="false" outlineLevel="0" collapsed="false">
      <c r="A132" s="33"/>
      <c r="B132" s="34"/>
      <c r="C132" s="34"/>
      <c r="D132" s="33"/>
      <c r="E132" s="33"/>
      <c r="F132" s="33"/>
      <c r="G132" s="35" t="str">
        <f aca="false">IF(F132="","",IF(IFERROR(INDEX(Intervals!$B$5:$B$20,MATCH(F132,Intervals!$A$5:$A$20,0)),"")=6,"Yes",IF(IFERROR(INDEX(Intervals!$B$5:$B$20,MATCH(F132,Intervals!$A$5:$A$20,0)),"")=12,"No","See scheme")))</f>
        <v/>
      </c>
      <c r="H132" s="35" t="str">
        <f aca="false">IF(C132="","",IF(I132&lt;&gt;"",I132,IF(IFERROR(INDEX(Intervals!$B$5:$B$20,MATCH(F132,Intervals!$A$5:$A$20,0)),0)=0,"",INDEX(Intervals!$B$5:$B$20,MATCH(F132,Intervals!$A$5:$A$20,0)))))</f>
        <v/>
      </c>
      <c r="I132" s="36"/>
      <c r="J132" s="37"/>
      <c r="K132" s="38" t="str">
        <f aca="false">IF(OR(J132="",H132="",H132=0),"",EDATE(J132,H132))</f>
        <v/>
      </c>
      <c r="L132" s="39" t="str">
        <f aca="true">IF(K132="","",K132-TODAY())</f>
        <v/>
      </c>
      <c r="M132" s="35" t="str">
        <f aca="true">IF(C132="","",IF(F132="","Choose a type",IF(H132="","Enter scheme interval",IF(J132="","No examination date",IF(K132&lt;TODAY(),"OVERDUE",IF(K132-TODAY()&lt;=30,"Due within 30 days","In date"))))))</f>
        <v/>
      </c>
      <c r="N132" s="36"/>
      <c r="O132" s="37"/>
      <c r="P132" s="34"/>
      <c r="Q132" s="33"/>
      <c r="R132" s="34"/>
    </row>
    <row r="133" customFormat="false" ht="15" hidden="false" customHeight="false" outlineLevel="0" collapsed="false">
      <c r="A133" s="33"/>
      <c r="B133" s="34"/>
      <c r="C133" s="34"/>
      <c r="D133" s="33"/>
      <c r="E133" s="33"/>
      <c r="F133" s="33"/>
      <c r="G133" s="35" t="str">
        <f aca="false">IF(F133="","",IF(IFERROR(INDEX(Intervals!$B$5:$B$20,MATCH(F133,Intervals!$A$5:$A$20,0)),"")=6,"Yes",IF(IFERROR(INDEX(Intervals!$B$5:$B$20,MATCH(F133,Intervals!$A$5:$A$20,0)),"")=12,"No","See scheme")))</f>
        <v/>
      </c>
      <c r="H133" s="35" t="str">
        <f aca="false">IF(C133="","",IF(I133&lt;&gt;"",I133,IF(IFERROR(INDEX(Intervals!$B$5:$B$20,MATCH(F133,Intervals!$A$5:$A$20,0)),0)=0,"",INDEX(Intervals!$B$5:$B$20,MATCH(F133,Intervals!$A$5:$A$20,0)))))</f>
        <v/>
      </c>
      <c r="I133" s="36"/>
      <c r="J133" s="37"/>
      <c r="K133" s="38" t="str">
        <f aca="false">IF(OR(J133="",H133="",H133=0),"",EDATE(J133,H133))</f>
        <v/>
      </c>
      <c r="L133" s="39" t="str">
        <f aca="true">IF(K133="","",K133-TODAY())</f>
        <v/>
      </c>
      <c r="M133" s="35" t="str">
        <f aca="true">IF(C133="","",IF(F133="","Choose a type",IF(H133="","Enter scheme interval",IF(J133="","No examination date",IF(K133&lt;TODAY(),"OVERDUE",IF(K133-TODAY()&lt;=30,"Due within 30 days","In date"))))))</f>
        <v/>
      </c>
      <c r="N133" s="36"/>
      <c r="O133" s="37"/>
      <c r="P133" s="34"/>
      <c r="Q133" s="33"/>
      <c r="R133" s="34"/>
    </row>
    <row r="134" customFormat="false" ht="15" hidden="false" customHeight="false" outlineLevel="0" collapsed="false">
      <c r="A134" s="33"/>
      <c r="B134" s="34"/>
      <c r="C134" s="34"/>
      <c r="D134" s="33"/>
      <c r="E134" s="33"/>
      <c r="F134" s="33"/>
      <c r="G134" s="35" t="str">
        <f aca="false">IF(F134="","",IF(IFERROR(INDEX(Intervals!$B$5:$B$20,MATCH(F134,Intervals!$A$5:$A$20,0)),"")=6,"Yes",IF(IFERROR(INDEX(Intervals!$B$5:$B$20,MATCH(F134,Intervals!$A$5:$A$20,0)),"")=12,"No","See scheme")))</f>
        <v/>
      </c>
      <c r="H134" s="35" t="str">
        <f aca="false">IF(C134="","",IF(I134&lt;&gt;"",I134,IF(IFERROR(INDEX(Intervals!$B$5:$B$20,MATCH(F134,Intervals!$A$5:$A$20,0)),0)=0,"",INDEX(Intervals!$B$5:$B$20,MATCH(F134,Intervals!$A$5:$A$20,0)))))</f>
        <v/>
      </c>
      <c r="I134" s="36"/>
      <c r="J134" s="37"/>
      <c r="K134" s="38" t="str">
        <f aca="false">IF(OR(J134="",H134="",H134=0),"",EDATE(J134,H134))</f>
        <v/>
      </c>
      <c r="L134" s="39" t="str">
        <f aca="true">IF(K134="","",K134-TODAY())</f>
        <v/>
      </c>
      <c r="M134" s="35" t="str">
        <f aca="true">IF(C134="","",IF(F134="","Choose a type",IF(H134="","Enter scheme interval",IF(J134="","No examination date",IF(K134&lt;TODAY(),"OVERDUE",IF(K134-TODAY()&lt;=30,"Due within 30 days","In date"))))))</f>
        <v/>
      </c>
      <c r="N134" s="36"/>
      <c r="O134" s="37"/>
      <c r="P134" s="34"/>
      <c r="Q134" s="33"/>
      <c r="R134" s="34"/>
    </row>
    <row r="135" customFormat="false" ht="15" hidden="false" customHeight="false" outlineLevel="0" collapsed="false">
      <c r="A135" s="33"/>
      <c r="B135" s="34"/>
      <c r="C135" s="34"/>
      <c r="D135" s="33"/>
      <c r="E135" s="33"/>
      <c r="F135" s="33"/>
      <c r="G135" s="35" t="str">
        <f aca="false">IF(F135="","",IF(IFERROR(INDEX(Intervals!$B$5:$B$20,MATCH(F135,Intervals!$A$5:$A$20,0)),"")=6,"Yes",IF(IFERROR(INDEX(Intervals!$B$5:$B$20,MATCH(F135,Intervals!$A$5:$A$20,0)),"")=12,"No","See scheme")))</f>
        <v/>
      </c>
      <c r="H135" s="35" t="str">
        <f aca="false">IF(C135="","",IF(I135&lt;&gt;"",I135,IF(IFERROR(INDEX(Intervals!$B$5:$B$20,MATCH(F135,Intervals!$A$5:$A$20,0)),0)=0,"",INDEX(Intervals!$B$5:$B$20,MATCH(F135,Intervals!$A$5:$A$20,0)))))</f>
        <v/>
      </c>
      <c r="I135" s="36"/>
      <c r="J135" s="37"/>
      <c r="K135" s="38" t="str">
        <f aca="false">IF(OR(J135="",H135="",H135=0),"",EDATE(J135,H135))</f>
        <v/>
      </c>
      <c r="L135" s="39" t="str">
        <f aca="true">IF(K135="","",K135-TODAY())</f>
        <v/>
      </c>
      <c r="M135" s="35" t="str">
        <f aca="true">IF(C135="","",IF(F135="","Choose a type",IF(H135="","Enter scheme interval",IF(J135="","No examination date",IF(K135&lt;TODAY(),"OVERDUE",IF(K135-TODAY()&lt;=30,"Due within 30 days","In date"))))))</f>
        <v/>
      </c>
      <c r="N135" s="36"/>
      <c r="O135" s="37"/>
      <c r="P135" s="34"/>
      <c r="Q135" s="33"/>
      <c r="R135" s="34"/>
    </row>
    <row r="136" customFormat="false" ht="15" hidden="false" customHeight="false" outlineLevel="0" collapsed="false">
      <c r="A136" s="33"/>
      <c r="B136" s="34"/>
      <c r="C136" s="34"/>
      <c r="D136" s="33"/>
      <c r="E136" s="33"/>
      <c r="F136" s="33"/>
      <c r="G136" s="35" t="str">
        <f aca="false">IF(F136="","",IF(IFERROR(INDEX(Intervals!$B$5:$B$20,MATCH(F136,Intervals!$A$5:$A$20,0)),"")=6,"Yes",IF(IFERROR(INDEX(Intervals!$B$5:$B$20,MATCH(F136,Intervals!$A$5:$A$20,0)),"")=12,"No","See scheme")))</f>
        <v/>
      </c>
      <c r="H136" s="35" t="str">
        <f aca="false">IF(C136="","",IF(I136&lt;&gt;"",I136,IF(IFERROR(INDEX(Intervals!$B$5:$B$20,MATCH(F136,Intervals!$A$5:$A$20,0)),0)=0,"",INDEX(Intervals!$B$5:$B$20,MATCH(F136,Intervals!$A$5:$A$20,0)))))</f>
        <v/>
      </c>
      <c r="I136" s="36"/>
      <c r="J136" s="37"/>
      <c r="K136" s="38" t="str">
        <f aca="false">IF(OR(J136="",H136="",H136=0),"",EDATE(J136,H136))</f>
        <v/>
      </c>
      <c r="L136" s="39" t="str">
        <f aca="true">IF(K136="","",K136-TODAY())</f>
        <v/>
      </c>
      <c r="M136" s="35" t="str">
        <f aca="true">IF(C136="","",IF(F136="","Choose a type",IF(H136="","Enter scheme interval",IF(J136="","No examination date",IF(K136&lt;TODAY(),"OVERDUE",IF(K136-TODAY()&lt;=30,"Due within 30 days","In date"))))))</f>
        <v/>
      </c>
      <c r="N136" s="36"/>
      <c r="O136" s="37"/>
      <c r="P136" s="34"/>
      <c r="Q136" s="33"/>
      <c r="R136" s="34"/>
    </row>
    <row r="137" customFormat="false" ht="15" hidden="false" customHeight="false" outlineLevel="0" collapsed="false">
      <c r="A137" s="33"/>
      <c r="B137" s="34"/>
      <c r="C137" s="34"/>
      <c r="D137" s="33"/>
      <c r="E137" s="33"/>
      <c r="F137" s="33"/>
      <c r="G137" s="35" t="str">
        <f aca="false">IF(F137="","",IF(IFERROR(INDEX(Intervals!$B$5:$B$20,MATCH(F137,Intervals!$A$5:$A$20,0)),"")=6,"Yes",IF(IFERROR(INDEX(Intervals!$B$5:$B$20,MATCH(F137,Intervals!$A$5:$A$20,0)),"")=12,"No","See scheme")))</f>
        <v/>
      </c>
      <c r="H137" s="35" t="str">
        <f aca="false">IF(C137="","",IF(I137&lt;&gt;"",I137,IF(IFERROR(INDEX(Intervals!$B$5:$B$20,MATCH(F137,Intervals!$A$5:$A$20,0)),0)=0,"",INDEX(Intervals!$B$5:$B$20,MATCH(F137,Intervals!$A$5:$A$20,0)))))</f>
        <v/>
      </c>
      <c r="I137" s="36"/>
      <c r="J137" s="37"/>
      <c r="K137" s="38" t="str">
        <f aca="false">IF(OR(J137="",H137="",H137=0),"",EDATE(J137,H137))</f>
        <v/>
      </c>
      <c r="L137" s="39" t="str">
        <f aca="true">IF(K137="","",K137-TODAY())</f>
        <v/>
      </c>
      <c r="M137" s="35" t="str">
        <f aca="true">IF(C137="","",IF(F137="","Choose a type",IF(H137="","Enter scheme interval",IF(J137="","No examination date",IF(K137&lt;TODAY(),"OVERDUE",IF(K137-TODAY()&lt;=30,"Due within 30 days","In date"))))))</f>
        <v/>
      </c>
      <c r="N137" s="36"/>
      <c r="O137" s="37"/>
      <c r="P137" s="34"/>
      <c r="Q137" s="33"/>
      <c r="R137" s="34"/>
    </row>
    <row r="138" customFormat="false" ht="15" hidden="false" customHeight="false" outlineLevel="0" collapsed="false">
      <c r="A138" s="33"/>
      <c r="B138" s="34"/>
      <c r="C138" s="34"/>
      <c r="D138" s="33"/>
      <c r="E138" s="33"/>
      <c r="F138" s="33"/>
      <c r="G138" s="35" t="str">
        <f aca="false">IF(F138="","",IF(IFERROR(INDEX(Intervals!$B$5:$B$20,MATCH(F138,Intervals!$A$5:$A$20,0)),"")=6,"Yes",IF(IFERROR(INDEX(Intervals!$B$5:$B$20,MATCH(F138,Intervals!$A$5:$A$20,0)),"")=12,"No","See scheme")))</f>
        <v/>
      </c>
      <c r="H138" s="35" t="str">
        <f aca="false">IF(C138="","",IF(I138&lt;&gt;"",I138,IF(IFERROR(INDEX(Intervals!$B$5:$B$20,MATCH(F138,Intervals!$A$5:$A$20,0)),0)=0,"",INDEX(Intervals!$B$5:$B$20,MATCH(F138,Intervals!$A$5:$A$20,0)))))</f>
        <v/>
      </c>
      <c r="I138" s="36"/>
      <c r="J138" s="37"/>
      <c r="K138" s="38" t="str">
        <f aca="false">IF(OR(J138="",H138="",H138=0),"",EDATE(J138,H138))</f>
        <v/>
      </c>
      <c r="L138" s="39" t="str">
        <f aca="true">IF(K138="","",K138-TODAY())</f>
        <v/>
      </c>
      <c r="M138" s="35" t="str">
        <f aca="true">IF(C138="","",IF(F138="","Choose a type",IF(H138="","Enter scheme interval",IF(J138="","No examination date",IF(K138&lt;TODAY(),"OVERDUE",IF(K138-TODAY()&lt;=30,"Due within 30 days","In date"))))))</f>
        <v/>
      </c>
      <c r="N138" s="36"/>
      <c r="O138" s="37"/>
      <c r="P138" s="34"/>
      <c r="Q138" s="33"/>
      <c r="R138" s="34"/>
    </row>
    <row r="139" customFormat="false" ht="15" hidden="false" customHeight="false" outlineLevel="0" collapsed="false">
      <c r="A139" s="33"/>
      <c r="B139" s="34"/>
      <c r="C139" s="34"/>
      <c r="D139" s="33"/>
      <c r="E139" s="33"/>
      <c r="F139" s="33"/>
      <c r="G139" s="35" t="str">
        <f aca="false">IF(F139="","",IF(IFERROR(INDEX(Intervals!$B$5:$B$20,MATCH(F139,Intervals!$A$5:$A$20,0)),"")=6,"Yes",IF(IFERROR(INDEX(Intervals!$B$5:$B$20,MATCH(F139,Intervals!$A$5:$A$20,0)),"")=12,"No","See scheme")))</f>
        <v/>
      </c>
      <c r="H139" s="35" t="str">
        <f aca="false">IF(C139="","",IF(I139&lt;&gt;"",I139,IF(IFERROR(INDEX(Intervals!$B$5:$B$20,MATCH(F139,Intervals!$A$5:$A$20,0)),0)=0,"",INDEX(Intervals!$B$5:$B$20,MATCH(F139,Intervals!$A$5:$A$20,0)))))</f>
        <v/>
      </c>
      <c r="I139" s="36"/>
      <c r="J139" s="37"/>
      <c r="K139" s="38" t="str">
        <f aca="false">IF(OR(J139="",H139="",H139=0),"",EDATE(J139,H139))</f>
        <v/>
      </c>
      <c r="L139" s="39" t="str">
        <f aca="true">IF(K139="","",K139-TODAY())</f>
        <v/>
      </c>
      <c r="M139" s="35" t="str">
        <f aca="true">IF(C139="","",IF(F139="","Choose a type",IF(H139="","Enter scheme interval",IF(J139="","No examination date",IF(K139&lt;TODAY(),"OVERDUE",IF(K139-TODAY()&lt;=30,"Due within 30 days","In date"))))))</f>
        <v/>
      </c>
      <c r="N139" s="36"/>
      <c r="O139" s="37"/>
      <c r="P139" s="34"/>
      <c r="Q139" s="33"/>
      <c r="R139" s="34"/>
    </row>
    <row r="140" customFormat="false" ht="15" hidden="false" customHeight="false" outlineLevel="0" collapsed="false">
      <c r="A140" s="33"/>
      <c r="B140" s="34"/>
      <c r="C140" s="34"/>
      <c r="D140" s="33"/>
      <c r="E140" s="33"/>
      <c r="F140" s="33"/>
      <c r="G140" s="35" t="str">
        <f aca="false">IF(F140="","",IF(IFERROR(INDEX(Intervals!$B$5:$B$20,MATCH(F140,Intervals!$A$5:$A$20,0)),"")=6,"Yes",IF(IFERROR(INDEX(Intervals!$B$5:$B$20,MATCH(F140,Intervals!$A$5:$A$20,0)),"")=12,"No","See scheme")))</f>
        <v/>
      </c>
      <c r="H140" s="35" t="str">
        <f aca="false">IF(C140="","",IF(I140&lt;&gt;"",I140,IF(IFERROR(INDEX(Intervals!$B$5:$B$20,MATCH(F140,Intervals!$A$5:$A$20,0)),0)=0,"",INDEX(Intervals!$B$5:$B$20,MATCH(F140,Intervals!$A$5:$A$20,0)))))</f>
        <v/>
      </c>
      <c r="I140" s="36"/>
      <c r="J140" s="37"/>
      <c r="K140" s="38" t="str">
        <f aca="false">IF(OR(J140="",H140="",H140=0),"",EDATE(J140,H140))</f>
        <v/>
      </c>
      <c r="L140" s="39" t="str">
        <f aca="true">IF(K140="","",K140-TODAY())</f>
        <v/>
      </c>
      <c r="M140" s="35" t="str">
        <f aca="true">IF(C140="","",IF(F140="","Choose a type",IF(H140="","Enter scheme interval",IF(J140="","No examination date",IF(K140&lt;TODAY(),"OVERDUE",IF(K140-TODAY()&lt;=30,"Due within 30 days","In date"))))))</f>
        <v/>
      </c>
      <c r="N140" s="36"/>
      <c r="O140" s="37"/>
      <c r="P140" s="34"/>
      <c r="Q140" s="33"/>
      <c r="R140" s="34"/>
    </row>
    <row r="141" customFormat="false" ht="15" hidden="false" customHeight="false" outlineLevel="0" collapsed="false">
      <c r="A141" s="33"/>
      <c r="B141" s="34"/>
      <c r="C141" s="34"/>
      <c r="D141" s="33"/>
      <c r="E141" s="33"/>
      <c r="F141" s="33"/>
      <c r="G141" s="35" t="str">
        <f aca="false">IF(F141="","",IF(IFERROR(INDEX(Intervals!$B$5:$B$20,MATCH(F141,Intervals!$A$5:$A$20,0)),"")=6,"Yes",IF(IFERROR(INDEX(Intervals!$B$5:$B$20,MATCH(F141,Intervals!$A$5:$A$20,0)),"")=12,"No","See scheme")))</f>
        <v/>
      </c>
      <c r="H141" s="35" t="str">
        <f aca="false">IF(C141="","",IF(I141&lt;&gt;"",I141,IF(IFERROR(INDEX(Intervals!$B$5:$B$20,MATCH(F141,Intervals!$A$5:$A$20,0)),0)=0,"",INDEX(Intervals!$B$5:$B$20,MATCH(F141,Intervals!$A$5:$A$20,0)))))</f>
        <v/>
      </c>
      <c r="I141" s="36"/>
      <c r="J141" s="37"/>
      <c r="K141" s="38" t="str">
        <f aca="false">IF(OR(J141="",H141="",H141=0),"",EDATE(J141,H141))</f>
        <v/>
      </c>
      <c r="L141" s="39" t="str">
        <f aca="true">IF(K141="","",K141-TODAY())</f>
        <v/>
      </c>
      <c r="M141" s="35" t="str">
        <f aca="true">IF(C141="","",IF(F141="","Choose a type",IF(H141="","Enter scheme interval",IF(J141="","No examination date",IF(K141&lt;TODAY(),"OVERDUE",IF(K141-TODAY()&lt;=30,"Due within 30 days","In date"))))))</f>
        <v/>
      </c>
      <c r="N141" s="36"/>
      <c r="O141" s="37"/>
      <c r="P141" s="34"/>
      <c r="Q141" s="33"/>
      <c r="R141" s="34"/>
    </row>
    <row r="142" customFormat="false" ht="15" hidden="false" customHeight="false" outlineLevel="0" collapsed="false">
      <c r="A142" s="33"/>
      <c r="B142" s="34"/>
      <c r="C142" s="34"/>
      <c r="D142" s="33"/>
      <c r="E142" s="33"/>
      <c r="F142" s="33"/>
      <c r="G142" s="35" t="str">
        <f aca="false">IF(F142="","",IF(IFERROR(INDEX(Intervals!$B$5:$B$20,MATCH(F142,Intervals!$A$5:$A$20,0)),"")=6,"Yes",IF(IFERROR(INDEX(Intervals!$B$5:$B$20,MATCH(F142,Intervals!$A$5:$A$20,0)),"")=12,"No","See scheme")))</f>
        <v/>
      </c>
      <c r="H142" s="35" t="str">
        <f aca="false">IF(C142="","",IF(I142&lt;&gt;"",I142,IF(IFERROR(INDEX(Intervals!$B$5:$B$20,MATCH(F142,Intervals!$A$5:$A$20,0)),0)=0,"",INDEX(Intervals!$B$5:$B$20,MATCH(F142,Intervals!$A$5:$A$20,0)))))</f>
        <v/>
      </c>
      <c r="I142" s="36"/>
      <c r="J142" s="37"/>
      <c r="K142" s="38" t="str">
        <f aca="false">IF(OR(J142="",H142="",H142=0),"",EDATE(J142,H142))</f>
        <v/>
      </c>
      <c r="L142" s="39" t="str">
        <f aca="true">IF(K142="","",K142-TODAY())</f>
        <v/>
      </c>
      <c r="M142" s="35" t="str">
        <f aca="true">IF(C142="","",IF(F142="","Choose a type",IF(H142="","Enter scheme interval",IF(J142="","No examination date",IF(K142&lt;TODAY(),"OVERDUE",IF(K142-TODAY()&lt;=30,"Due within 30 days","In date"))))))</f>
        <v/>
      </c>
      <c r="N142" s="36"/>
      <c r="O142" s="37"/>
      <c r="P142" s="34"/>
      <c r="Q142" s="33"/>
      <c r="R142" s="34"/>
    </row>
    <row r="143" customFormat="false" ht="15" hidden="false" customHeight="false" outlineLevel="0" collapsed="false">
      <c r="A143" s="33"/>
      <c r="B143" s="34"/>
      <c r="C143" s="34"/>
      <c r="D143" s="33"/>
      <c r="E143" s="33"/>
      <c r="F143" s="33"/>
      <c r="G143" s="35" t="str">
        <f aca="false">IF(F143="","",IF(IFERROR(INDEX(Intervals!$B$5:$B$20,MATCH(F143,Intervals!$A$5:$A$20,0)),"")=6,"Yes",IF(IFERROR(INDEX(Intervals!$B$5:$B$20,MATCH(F143,Intervals!$A$5:$A$20,0)),"")=12,"No","See scheme")))</f>
        <v/>
      </c>
      <c r="H143" s="35" t="str">
        <f aca="false">IF(C143="","",IF(I143&lt;&gt;"",I143,IF(IFERROR(INDEX(Intervals!$B$5:$B$20,MATCH(F143,Intervals!$A$5:$A$20,0)),0)=0,"",INDEX(Intervals!$B$5:$B$20,MATCH(F143,Intervals!$A$5:$A$20,0)))))</f>
        <v/>
      </c>
      <c r="I143" s="36"/>
      <c r="J143" s="37"/>
      <c r="K143" s="38" t="str">
        <f aca="false">IF(OR(J143="",H143="",H143=0),"",EDATE(J143,H143))</f>
        <v/>
      </c>
      <c r="L143" s="39" t="str">
        <f aca="true">IF(K143="","",K143-TODAY())</f>
        <v/>
      </c>
      <c r="M143" s="35" t="str">
        <f aca="true">IF(C143="","",IF(F143="","Choose a type",IF(H143="","Enter scheme interval",IF(J143="","No examination date",IF(K143&lt;TODAY(),"OVERDUE",IF(K143-TODAY()&lt;=30,"Due within 30 days","In date"))))))</f>
        <v/>
      </c>
      <c r="N143" s="36"/>
      <c r="O143" s="37"/>
      <c r="P143" s="34"/>
      <c r="Q143" s="33"/>
      <c r="R143" s="34"/>
    </row>
    <row r="144" customFormat="false" ht="15" hidden="false" customHeight="false" outlineLevel="0" collapsed="false">
      <c r="A144" s="33"/>
      <c r="B144" s="34"/>
      <c r="C144" s="34"/>
      <c r="D144" s="33"/>
      <c r="E144" s="33"/>
      <c r="F144" s="33"/>
      <c r="G144" s="35" t="str">
        <f aca="false">IF(F144="","",IF(IFERROR(INDEX(Intervals!$B$5:$B$20,MATCH(F144,Intervals!$A$5:$A$20,0)),"")=6,"Yes",IF(IFERROR(INDEX(Intervals!$B$5:$B$20,MATCH(F144,Intervals!$A$5:$A$20,0)),"")=12,"No","See scheme")))</f>
        <v/>
      </c>
      <c r="H144" s="35" t="str">
        <f aca="false">IF(C144="","",IF(I144&lt;&gt;"",I144,IF(IFERROR(INDEX(Intervals!$B$5:$B$20,MATCH(F144,Intervals!$A$5:$A$20,0)),0)=0,"",INDEX(Intervals!$B$5:$B$20,MATCH(F144,Intervals!$A$5:$A$20,0)))))</f>
        <v/>
      </c>
      <c r="I144" s="36"/>
      <c r="J144" s="37"/>
      <c r="K144" s="38" t="str">
        <f aca="false">IF(OR(J144="",H144="",H144=0),"",EDATE(J144,H144))</f>
        <v/>
      </c>
      <c r="L144" s="39" t="str">
        <f aca="true">IF(K144="","",K144-TODAY())</f>
        <v/>
      </c>
      <c r="M144" s="35" t="str">
        <f aca="true">IF(C144="","",IF(F144="","Choose a type",IF(H144="","Enter scheme interval",IF(J144="","No examination date",IF(K144&lt;TODAY(),"OVERDUE",IF(K144-TODAY()&lt;=30,"Due within 30 days","In date"))))))</f>
        <v/>
      </c>
      <c r="N144" s="36"/>
      <c r="O144" s="37"/>
      <c r="P144" s="34"/>
      <c r="Q144" s="33"/>
      <c r="R144" s="34"/>
    </row>
    <row r="145" customFormat="false" ht="15" hidden="false" customHeight="false" outlineLevel="0" collapsed="false">
      <c r="A145" s="33"/>
      <c r="B145" s="34"/>
      <c r="C145" s="34"/>
      <c r="D145" s="33"/>
      <c r="E145" s="33"/>
      <c r="F145" s="33"/>
      <c r="G145" s="35" t="str">
        <f aca="false">IF(F145="","",IF(IFERROR(INDEX(Intervals!$B$5:$B$20,MATCH(F145,Intervals!$A$5:$A$20,0)),"")=6,"Yes",IF(IFERROR(INDEX(Intervals!$B$5:$B$20,MATCH(F145,Intervals!$A$5:$A$20,0)),"")=12,"No","See scheme")))</f>
        <v/>
      </c>
      <c r="H145" s="35" t="str">
        <f aca="false">IF(C145="","",IF(I145&lt;&gt;"",I145,IF(IFERROR(INDEX(Intervals!$B$5:$B$20,MATCH(F145,Intervals!$A$5:$A$20,0)),0)=0,"",INDEX(Intervals!$B$5:$B$20,MATCH(F145,Intervals!$A$5:$A$20,0)))))</f>
        <v/>
      </c>
      <c r="I145" s="36"/>
      <c r="J145" s="37"/>
      <c r="K145" s="38" t="str">
        <f aca="false">IF(OR(J145="",H145="",H145=0),"",EDATE(J145,H145))</f>
        <v/>
      </c>
      <c r="L145" s="39" t="str">
        <f aca="true">IF(K145="","",K145-TODAY())</f>
        <v/>
      </c>
      <c r="M145" s="35" t="str">
        <f aca="true">IF(C145="","",IF(F145="","Choose a type",IF(H145="","Enter scheme interval",IF(J145="","No examination date",IF(K145&lt;TODAY(),"OVERDUE",IF(K145-TODAY()&lt;=30,"Due within 30 days","In date"))))))</f>
        <v/>
      </c>
      <c r="N145" s="36"/>
      <c r="O145" s="37"/>
      <c r="P145" s="34"/>
      <c r="Q145" s="33"/>
      <c r="R145" s="34"/>
    </row>
    <row r="146" customFormat="false" ht="15" hidden="false" customHeight="false" outlineLevel="0" collapsed="false">
      <c r="A146" s="33"/>
      <c r="B146" s="34"/>
      <c r="C146" s="34"/>
      <c r="D146" s="33"/>
      <c r="E146" s="33"/>
      <c r="F146" s="33"/>
      <c r="G146" s="35" t="str">
        <f aca="false">IF(F146="","",IF(IFERROR(INDEX(Intervals!$B$5:$B$20,MATCH(F146,Intervals!$A$5:$A$20,0)),"")=6,"Yes",IF(IFERROR(INDEX(Intervals!$B$5:$B$20,MATCH(F146,Intervals!$A$5:$A$20,0)),"")=12,"No","See scheme")))</f>
        <v/>
      </c>
      <c r="H146" s="35" t="str">
        <f aca="false">IF(C146="","",IF(I146&lt;&gt;"",I146,IF(IFERROR(INDEX(Intervals!$B$5:$B$20,MATCH(F146,Intervals!$A$5:$A$20,0)),0)=0,"",INDEX(Intervals!$B$5:$B$20,MATCH(F146,Intervals!$A$5:$A$20,0)))))</f>
        <v/>
      </c>
      <c r="I146" s="36"/>
      <c r="J146" s="37"/>
      <c r="K146" s="38" t="str">
        <f aca="false">IF(OR(J146="",H146="",H146=0),"",EDATE(J146,H146))</f>
        <v/>
      </c>
      <c r="L146" s="39" t="str">
        <f aca="true">IF(K146="","",K146-TODAY())</f>
        <v/>
      </c>
      <c r="M146" s="35" t="str">
        <f aca="true">IF(C146="","",IF(F146="","Choose a type",IF(H146="","Enter scheme interval",IF(J146="","No examination date",IF(K146&lt;TODAY(),"OVERDUE",IF(K146-TODAY()&lt;=30,"Due within 30 days","In date"))))))</f>
        <v/>
      </c>
      <c r="N146" s="36"/>
      <c r="O146" s="37"/>
      <c r="P146" s="34"/>
      <c r="Q146" s="33"/>
      <c r="R146" s="34"/>
    </row>
    <row r="147" customFormat="false" ht="15" hidden="false" customHeight="false" outlineLevel="0" collapsed="false">
      <c r="A147" s="33"/>
      <c r="B147" s="34"/>
      <c r="C147" s="34"/>
      <c r="D147" s="33"/>
      <c r="E147" s="33"/>
      <c r="F147" s="33"/>
      <c r="G147" s="35" t="str">
        <f aca="false">IF(F147="","",IF(IFERROR(INDEX(Intervals!$B$5:$B$20,MATCH(F147,Intervals!$A$5:$A$20,0)),"")=6,"Yes",IF(IFERROR(INDEX(Intervals!$B$5:$B$20,MATCH(F147,Intervals!$A$5:$A$20,0)),"")=12,"No","See scheme")))</f>
        <v/>
      </c>
      <c r="H147" s="35" t="str">
        <f aca="false">IF(C147="","",IF(I147&lt;&gt;"",I147,IF(IFERROR(INDEX(Intervals!$B$5:$B$20,MATCH(F147,Intervals!$A$5:$A$20,0)),0)=0,"",INDEX(Intervals!$B$5:$B$20,MATCH(F147,Intervals!$A$5:$A$20,0)))))</f>
        <v/>
      </c>
      <c r="I147" s="36"/>
      <c r="J147" s="37"/>
      <c r="K147" s="38" t="str">
        <f aca="false">IF(OR(J147="",H147="",H147=0),"",EDATE(J147,H147))</f>
        <v/>
      </c>
      <c r="L147" s="39" t="str">
        <f aca="true">IF(K147="","",K147-TODAY())</f>
        <v/>
      </c>
      <c r="M147" s="35" t="str">
        <f aca="true">IF(C147="","",IF(F147="","Choose a type",IF(H147="","Enter scheme interval",IF(J147="","No examination date",IF(K147&lt;TODAY(),"OVERDUE",IF(K147-TODAY()&lt;=30,"Due within 30 days","In date"))))))</f>
        <v/>
      </c>
      <c r="N147" s="36"/>
      <c r="O147" s="37"/>
      <c r="P147" s="34"/>
      <c r="Q147" s="33"/>
      <c r="R147" s="34"/>
    </row>
    <row r="148" customFormat="false" ht="15" hidden="false" customHeight="false" outlineLevel="0" collapsed="false">
      <c r="A148" s="33"/>
      <c r="B148" s="34"/>
      <c r="C148" s="34"/>
      <c r="D148" s="33"/>
      <c r="E148" s="33"/>
      <c r="F148" s="33"/>
      <c r="G148" s="35" t="str">
        <f aca="false">IF(F148="","",IF(IFERROR(INDEX(Intervals!$B$5:$B$20,MATCH(F148,Intervals!$A$5:$A$20,0)),"")=6,"Yes",IF(IFERROR(INDEX(Intervals!$B$5:$B$20,MATCH(F148,Intervals!$A$5:$A$20,0)),"")=12,"No","See scheme")))</f>
        <v/>
      </c>
      <c r="H148" s="35" t="str">
        <f aca="false">IF(C148="","",IF(I148&lt;&gt;"",I148,IF(IFERROR(INDEX(Intervals!$B$5:$B$20,MATCH(F148,Intervals!$A$5:$A$20,0)),0)=0,"",INDEX(Intervals!$B$5:$B$20,MATCH(F148,Intervals!$A$5:$A$20,0)))))</f>
        <v/>
      </c>
      <c r="I148" s="36"/>
      <c r="J148" s="37"/>
      <c r="K148" s="38" t="str">
        <f aca="false">IF(OR(J148="",H148="",H148=0),"",EDATE(J148,H148))</f>
        <v/>
      </c>
      <c r="L148" s="39" t="str">
        <f aca="true">IF(K148="","",K148-TODAY())</f>
        <v/>
      </c>
      <c r="M148" s="35" t="str">
        <f aca="true">IF(C148="","",IF(F148="","Choose a type",IF(H148="","Enter scheme interval",IF(J148="","No examination date",IF(K148&lt;TODAY(),"OVERDUE",IF(K148-TODAY()&lt;=30,"Due within 30 days","In date"))))))</f>
        <v/>
      </c>
      <c r="N148" s="36"/>
      <c r="O148" s="37"/>
      <c r="P148" s="34"/>
      <c r="Q148" s="33"/>
      <c r="R148" s="34"/>
    </row>
    <row r="149" customFormat="false" ht="15" hidden="false" customHeight="false" outlineLevel="0" collapsed="false">
      <c r="A149" s="33"/>
      <c r="B149" s="34"/>
      <c r="C149" s="34"/>
      <c r="D149" s="33"/>
      <c r="E149" s="33"/>
      <c r="F149" s="33"/>
      <c r="G149" s="35" t="str">
        <f aca="false">IF(F149="","",IF(IFERROR(INDEX(Intervals!$B$5:$B$20,MATCH(F149,Intervals!$A$5:$A$20,0)),"")=6,"Yes",IF(IFERROR(INDEX(Intervals!$B$5:$B$20,MATCH(F149,Intervals!$A$5:$A$20,0)),"")=12,"No","See scheme")))</f>
        <v/>
      </c>
      <c r="H149" s="35" t="str">
        <f aca="false">IF(C149="","",IF(I149&lt;&gt;"",I149,IF(IFERROR(INDEX(Intervals!$B$5:$B$20,MATCH(F149,Intervals!$A$5:$A$20,0)),0)=0,"",INDEX(Intervals!$B$5:$B$20,MATCH(F149,Intervals!$A$5:$A$20,0)))))</f>
        <v/>
      </c>
      <c r="I149" s="36"/>
      <c r="J149" s="37"/>
      <c r="K149" s="38" t="str">
        <f aca="false">IF(OR(J149="",H149="",H149=0),"",EDATE(J149,H149))</f>
        <v/>
      </c>
      <c r="L149" s="39" t="str">
        <f aca="true">IF(K149="","",K149-TODAY())</f>
        <v/>
      </c>
      <c r="M149" s="35" t="str">
        <f aca="true">IF(C149="","",IF(F149="","Choose a type",IF(H149="","Enter scheme interval",IF(J149="","No examination date",IF(K149&lt;TODAY(),"OVERDUE",IF(K149-TODAY()&lt;=30,"Due within 30 days","In date"))))))</f>
        <v/>
      </c>
      <c r="N149" s="36"/>
      <c r="O149" s="37"/>
      <c r="P149" s="34"/>
      <c r="Q149" s="33"/>
      <c r="R149" s="34"/>
    </row>
    <row r="150" customFormat="false" ht="15" hidden="false" customHeight="false" outlineLevel="0" collapsed="false">
      <c r="A150" s="33"/>
      <c r="B150" s="34"/>
      <c r="C150" s="34"/>
      <c r="D150" s="33"/>
      <c r="E150" s="33"/>
      <c r="F150" s="33"/>
      <c r="G150" s="35" t="str">
        <f aca="false">IF(F150="","",IF(IFERROR(INDEX(Intervals!$B$5:$B$20,MATCH(F150,Intervals!$A$5:$A$20,0)),"")=6,"Yes",IF(IFERROR(INDEX(Intervals!$B$5:$B$20,MATCH(F150,Intervals!$A$5:$A$20,0)),"")=12,"No","See scheme")))</f>
        <v/>
      </c>
      <c r="H150" s="35" t="str">
        <f aca="false">IF(C150="","",IF(I150&lt;&gt;"",I150,IF(IFERROR(INDEX(Intervals!$B$5:$B$20,MATCH(F150,Intervals!$A$5:$A$20,0)),0)=0,"",INDEX(Intervals!$B$5:$B$20,MATCH(F150,Intervals!$A$5:$A$20,0)))))</f>
        <v/>
      </c>
      <c r="I150" s="36"/>
      <c r="J150" s="37"/>
      <c r="K150" s="38" t="str">
        <f aca="false">IF(OR(J150="",H150="",H150=0),"",EDATE(J150,H150))</f>
        <v/>
      </c>
      <c r="L150" s="39" t="str">
        <f aca="true">IF(K150="","",K150-TODAY())</f>
        <v/>
      </c>
      <c r="M150" s="35" t="str">
        <f aca="true">IF(C150="","",IF(F150="","Choose a type",IF(H150="","Enter scheme interval",IF(J150="","No examination date",IF(K150&lt;TODAY(),"OVERDUE",IF(K150-TODAY()&lt;=30,"Due within 30 days","In date"))))))</f>
        <v/>
      </c>
      <c r="N150" s="36"/>
      <c r="O150" s="37"/>
      <c r="P150" s="34"/>
      <c r="Q150" s="33"/>
      <c r="R150" s="34"/>
    </row>
    <row r="151" customFormat="false" ht="15" hidden="false" customHeight="false" outlineLevel="0" collapsed="false">
      <c r="A151" s="33"/>
      <c r="B151" s="34"/>
      <c r="C151" s="34"/>
      <c r="D151" s="33"/>
      <c r="E151" s="33"/>
      <c r="F151" s="33"/>
      <c r="G151" s="35" t="str">
        <f aca="false">IF(F151="","",IF(IFERROR(INDEX(Intervals!$B$5:$B$20,MATCH(F151,Intervals!$A$5:$A$20,0)),"")=6,"Yes",IF(IFERROR(INDEX(Intervals!$B$5:$B$20,MATCH(F151,Intervals!$A$5:$A$20,0)),"")=12,"No","See scheme")))</f>
        <v/>
      </c>
      <c r="H151" s="35" t="str">
        <f aca="false">IF(C151="","",IF(I151&lt;&gt;"",I151,IF(IFERROR(INDEX(Intervals!$B$5:$B$20,MATCH(F151,Intervals!$A$5:$A$20,0)),0)=0,"",INDEX(Intervals!$B$5:$B$20,MATCH(F151,Intervals!$A$5:$A$20,0)))))</f>
        <v/>
      </c>
      <c r="I151" s="36"/>
      <c r="J151" s="37"/>
      <c r="K151" s="38" t="str">
        <f aca="false">IF(OR(J151="",H151="",H151=0),"",EDATE(J151,H151))</f>
        <v/>
      </c>
      <c r="L151" s="39" t="str">
        <f aca="true">IF(K151="","",K151-TODAY())</f>
        <v/>
      </c>
      <c r="M151" s="35" t="str">
        <f aca="true">IF(C151="","",IF(F151="","Choose a type",IF(H151="","Enter scheme interval",IF(J151="","No examination date",IF(K151&lt;TODAY(),"OVERDUE",IF(K151-TODAY()&lt;=30,"Due within 30 days","In date"))))))</f>
        <v/>
      </c>
      <c r="N151" s="36"/>
      <c r="O151" s="37"/>
      <c r="P151" s="34"/>
      <c r="Q151" s="33"/>
      <c r="R151" s="34"/>
    </row>
    <row r="152" customFormat="false" ht="15" hidden="false" customHeight="false" outlineLevel="0" collapsed="false">
      <c r="A152" s="33"/>
      <c r="B152" s="34"/>
      <c r="C152" s="34"/>
      <c r="D152" s="33"/>
      <c r="E152" s="33"/>
      <c r="F152" s="33"/>
      <c r="G152" s="35" t="str">
        <f aca="false">IF(F152="","",IF(IFERROR(INDEX(Intervals!$B$5:$B$20,MATCH(F152,Intervals!$A$5:$A$20,0)),"")=6,"Yes",IF(IFERROR(INDEX(Intervals!$B$5:$B$20,MATCH(F152,Intervals!$A$5:$A$20,0)),"")=12,"No","See scheme")))</f>
        <v/>
      </c>
      <c r="H152" s="35" t="str">
        <f aca="false">IF(C152="","",IF(I152&lt;&gt;"",I152,IF(IFERROR(INDEX(Intervals!$B$5:$B$20,MATCH(F152,Intervals!$A$5:$A$20,0)),0)=0,"",INDEX(Intervals!$B$5:$B$20,MATCH(F152,Intervals!$A$5:$A$20,0)))))</f>
        <v/>
      </c>
      <c r="I152" s="36"/>
      <c r="J152" s="37"/>
      <c r="K152" s="38" t="str">
        <f aca="false">IF(OR(J152="",H152="",H152=0),"",EDATE(J152,H152))</f>
        <v/>
      </c>
      <c r="L152" s="39" t="str">
        <f aca="true">IF(K152="","",K152-TODAY())</f>
        <v/>
      </c>
      <c r="M152" s="35" t="str">
        <f aca="true">IF(C152="","",IF(F152="","Choose a type",IF(H152="","Enter scheme interval",IF(J152="","No examination date",IF(K152&lt;TODAY(),"OVERDUE",IF(K152-TODAY()&lt;=30,"Due within 30 days","In date"))))))</f>
        <v/>
      </c>
      <c r="N152" s="36"/>
      <c r="O152" s="37"/>
      <c r="P152" s="34"/>
      <c r="Q152" s="33"/>
      <c r="R152" s="34"/>
    </row>
    <row r="153" customFormat="false" ht="15" hidden="false" customHeight="false" outlineLevel="0" collapsed="false">
      <c r="A153" s="33"/>
      <c r="B153" s="34"/>
      <c r="C153" s="34"/>
      <c r="D153" s="33"/>
      <c r="E153" s="33"/>
      <c r="F153" s="33"/>
      <c r="G153" s="35" t="str">
        <f aca="false">IF(F153="","",IF(IFERROR(INDEX(Intervals!$B$5:$B$20,MATCH(F153,Intervals!$A$5:$A$20,0)),"")=6,"Yes",IF(IFERROR(INDEX(Intervals!$B$5:$B$20,MATCH(F153,Intervals!$A$5:$A$20,0)),"")=12,"No","See scheme")))</f>
        <v/>
      </c>
      <c r="H153" s="35" t="str">
        <f aca="false">IF(C153="","",IF(I153&lt;&gt;"",I153,IF(IFERROR(INDEX(Intervals!$B$5:$B$20,MATCH(F153,Intervals!$A$5:$A$20,0)),0)=0,"",INDEX(Intervals!$B$5:$B$20,MATCH(F153,Intervals!$A$5:$A$20,0)))))</f>
        <v/>
      </c>
      <c r="I153" s="36"/>
      <c r="J153" s="37"/>
      <c r="K153" s="38" t="str">
        <f aca="false">IF(OR(J153="",H153="",H153=0),"",EDATE(J153,H153))</f>
        <v/>
      </c>
      <c r="L153" s="39" t="str">
        <f aca="true">IF(K153="","",K153-TODAY())</f>
        <v/>
      </c>
      <c r="M153" s="35" t="str">
        <f aca="true">IF(C153="","",IF(F153="","Choose a type",IF(H153="","Enter scheme interval",IF(J153="","No examination date",IF(K153&lt;TODAY(),"OVERDUE",IF(K153-TODAY()&lt;=30,"Due within 30 days","In date"))))))</f>
        <v/>
      </c>
      <c r="N153" s="36"/>
      <c r="O153" s="37"/>
      <c r="P153" s="34"/>
      <c r="Q153" s="33"/>
      <c r="R153" s="34"/>
    </row>
    <row r="154" customFormat="false" ht="15" hidden="false" customHeight="false" outlineLevel="0" collapsed="false">
      <c r="A154" s="33"/>
      <c r="B154" s="34"/>
      <c r="C154" s="34"/>
      <c r="D154" s="33"/>
      <c r="E154" s="33"/>
      <c r="F154" s="33"/>
      <c r="G154" s="35" t="str">
        <f aca="false">IF(F154="","",IF(IFERROR(INDEX(Intervals!$B$5:$B$20,MATCH(F154,Intervals!$A$5:$A$20,0)),"")=6,"Yes",IF(IFERROR(INDEX(Intervals!$B$5:$B$20,MATCH(F154,Intervals!$A$5:$A$20,0)),"")=12,"No","See scheme")))</f>
        <v/>
      </c>
      <c r="H154" s="35" t="str">
        <f aca="false">IF(C154="","",IF(I154&lt;&gt;"",I154,IF(IFERROR(INDEX(Intervals!$B$5:$B$20,MATCH(F154,Intervals!$A$5:$A$20,0)),0)=0,"",INDEX(Intervals!$B$5:$B$20,MATCH(F154,Intervals!$A$5:$A$20,0)))))</f>
        <v/>
      </c>
      <c r="I154" s="36"/>
      <c r="J154" s="37"/>
      <c r="K154" s="38" t="str">
        <f aca="false">IF(OR(J154="",H154="",H154=0),"",EDATE(J154,H154))</f>
        <v/>
      </c>
      <c r="L154" s="39" t="str">
        <f aca="true">IF(K154="","",K154-TODAY())</f>
        <v/>
      </c>
      <c r="M154" s="35" t="str">
        <f aca="true">IF(C154="","",IF(F154="","Choose a type",IF(H154="","Enter scheme interval",IF(J154="","No examination date",IF(K154&lt;TODAY(),"OVERDUE",IF(K154-TODAY()&lt;=30,"Due within 30 days","In date"))))))</f>
        <v/>
      </c>
      <c r="N154" s="36"/>
      <c r="O154" s="37"/>
      <c r="P154" s="34"/>
      <c r="Q154" s="33"/>
      <c r="R154" s="34"/>
    </row>
    <row r="155" customFormat="false" ht="15" hidden="false" customHeight="false" outlineLevel="0" collapsed="false">
      <c r="A155" s="33"/>
      <c r="B155" s="34"/>
      <c r="C155" s="34"/>
      <c r="D155" s="33"/>
      <c r="E155" s="33"/>
      <c r="F155" s="33"/>
      <c r="G155" s="35" t="str">
        <f aca="false">IF(F155="","",IF(IFERROR(INDEX(Intervals!$B$5:$B$20,MATCH(F155,Intervals!$A$5:$A$20,0)),"")=6,"Yes",IF(IFERROR(INDEX(Intervals!$B$5:$B$20,MATCH(F155,Intervals!$A$5:$A$20,0)),"")=12,"No","See scheme")))</f>
        <v/>
      </c>
      <c r="H155" s="35" t="str">
        <f aca="false">IF(C155="","",IF(I155&lt;&gt;"",I155,IF(IFERROR(INDEX(Intervals!$B$5:$B$20,MATCH(F155,Intervals!$A$5:$A$20,0)),0)=0,"",INDEX(Intervals!$B$5:$B$20,MATCH(F155,Intervals!$A$5:$A$20,0)))))</f>
        <v/>
      </c>
      <c r="I155" s="36"/>
      <c r="J155" s="37"/>
      <c r="K155" s="38" t="str">
        <f aca="false">IF(OR(J155="",H155="",H155=0),"",EDATE(J155,H155))</f>
        <v/>
      </c>
      <c r="L155" s="39" t="str">
        <f aca="true">IF(K155="","",K155-TODAY())</f>
        <v/>
      </c>
      <c r="M155" s="35" t="str">
        <f aca="true">IF(C155="","",IF(F155="","Choose a type",IF(H155="","Enter scheme interval",IF(J155="","No examination date",IF(K155&lt;TODAY(),"OVERDUE",IF(K155-TODAY()&lt;=30,"Due within 30 days","In date"))))))</f>
        <v/>
      </c>
      <c r="N155" s="36"/>
      <c r="O155" s="37"/>
      <c r="P155" s="34"/>
      <c r="Q155" s="33"/>
      <c r="R155" s="34"/>
    </row>
    <row r="156" customFormat="false" ht="15" hidden="false" customHeight="false" outlineLevel="0" collapsed="false">
      <c r="A156" s="33"/>
      <c r="B156" s="34"/>
      <c r="C156" s="34"/>
      <c r="D156" s="33"/>
      <c r="E156" s="33"/>
      <c r="F156" s="33"/>
      <c r="G156" s="35" t="str">
        <f aca="false">IF(F156="","",IF(IFERROR(INDEX(Intervals!$B$5:$B$20,MATCH(F156,Intervals!$A$5:$A$20,0)),"")=6,"Yes",IF(IFERROR(INDEX(Intervals!$B$5:$B$20,MATCH(F156,Intervals!$A$5:$A$20,0)),"")=12,"No","See scheme")))</f>
        <v/>
      </c>
      <c r="H156" s="35" t="str">
        <f aca="false">IF(C156="","",IF(I156&lt;&gt;"",I156,IF(IFERROR(INDEX(Intervals!$B$5:$B$20,MATCH(F156,Intervals!$A$5:$A$20,0)),0)=0,"",INDEX(Intervals!$B$5:$B$20,MATCH(F156,Intervals!$A$5:$A$20,0)))))</f>
        <v/>
      </c>
      <c r="I156" s="36"/>
      <c r="J156" s="37"/>
      <c r="K156" s="38" t="str">
        <f aca="false">IF(OR(J156="",H156="",H156=0),"",EDATE(J156,H156))</f>
        <v/>
      </c>
      <c r="L156" s="39" t="str">
        <f aca="true">IF(K156="","",K156-TODAY())</f>
        <v/>
      </c>
      <c r="M156" s="35" t="str">
        <f aca="true">IF(C156="","",IF(F156="","Choose a type",IF(H156="","Enter scheme interval",IF(J156="","No examination date",IF(K156&lt;TODAY(),"OVERDUE",IF(K156-TODAY()&lt;=30,"Due within 30 days","In date"))))))</f>
        <v/>
      </c>
      <c r="N156" s="36"/>
      <c r="O156" s="37"/>
      <c r="P156" s="34"/>
      <c r="Q156" s="33"/>
      <c r="R156" s="34"/>
    </row>
    <row r="157" customFormat="false" ht="15" hidden="false" customHeight="false" outlineLevel="0" collapsed="false">
      <c r="A157" s="33"/>
      <c r="B157" s="34"/>
      <c r="C157" s="34"/>
      <c r="D157" s="33"/>
      <c r="E157" s="33"/>
      <c r="F157" s="33"/>
      <c r="G157" s="35" t="str">
        <f aca="false">IF(F157="","",IF(IFERROR(INDEX(Intervals!$B$5:$B$20,MATCH(F157,Intervals!$A$5:$A$20,0)),"")=6,"Yes",IF(IFERROR(INDEX(Intervals!$B$5:$B$20,MATCH(F157,Intervals!$A$5:$A$20,0)),"")=12,"No","See scheme")))</f>
        <v/>
      </c>
      <c r="H157" s="35" t="str">
        <f aca="false">IF(C157="","",IF(I157&lt;&gt;"",I157,IF(IFERROR(INDEX(Intervals!$B$5:$B$20,MATCH(F157,Intervals!$A$5:$A$20,0)),0)=0,"",INDEX(Intervals!$B$5:$B$20,MATCH(F157,Intervals!$A$5:$A$20,0)))))</f>
        <v/>
      </c>
      <c r="I157" s="36"/>
      <c r="J157" s="37"/>
      <c r="K157" s="38" t="str">
        <f aca="false">IF(OR(J157="",H157="",H157=0),"",EDATE(J157,H157))</f>
        <v/>
      </c>
      <c r="L157" s="39" t="str">
        <f aca="true">IF(K157="","",K157-TODAY())</f>
        <v/>
      </c>
      <c r="M157" s="35" t="str">
        <f aca="true">IF(C157="","",IF(F157="","Choose a type",IF(H157="","Enter scheme interval",IF(J157="","No examination date",IF(K157&lt;TODAY(),"OVERDUE",IF(K157-TODAY()&lt;=30,"Due within 30 days","In date"))))))</f>
        <v/>
      </c>
      <c r="N157" s="36"/>
      <c r="O157" s="37"/>
      <c r="P157" s="34"/>
      <c r="Q157" s="33"/>
      <c r="R157" s="34"/>
    </row>
    <row r="158" customFormat="false" ht="15" hidden="false" customHeight="false" outlineLevel="0" collapsed="false">
      <c r="A158" s="33"/>
      <c r="B158" s="34"/>
      <c r="C158" s="34"/>
      <c r="D158" s="33"/>
      <c r="E158" s="33"/>
      <c r="F158" s="33"/>
      <c r="G158" s="35" t="str">
        <f aca="false">IF(F158="","",IF(IFERROR(INDEX(Intervals!$B$5:$B$20,MATCH(F158,Intervals!$A$5:$A$20,0)),"")=6,"Yes",IF(IFERROR(INDEX(Intervals!$B$5:$B$20,MATCH(F158,Intervals!$A$5:$A$20,0)),"")=12,"No","See scheme")))</f>
        <v/>
      </c>
      <c r="H158" s="35" t="str">
        <f aca="false">IF(C158="","",IF(I158&lt;&gt;"",I158,IF(IFERROR(INDEX(Intervals!$B$5:$B$20,MATCH(F158,Intervals!$A$5:$A$20,0)),0)=0,"",INDEX(Intervals!$B$5:$B$20,MATCH(F158,Intervals!$A$5:$A$20,0)))))</f>
        <v/>
      </c>
      <c r="I158" s="36"/>
      <c r="J158" s="37"/>
      <c r="K158" s="38" t="str">
        <f aca="false">IF(OR(J158="",H158="",H158=0),"",EDATE(J158,H158))</f>
        <v/>
      </c>
      <c r="L158" s="39" t="str">
        <f aca="true">IF(K158="","",K158-TODAY())</f>
        <v/>
      </c>
      <c r="M158" s="35" t="str">
        <f aca="true">IF(C158="","",IF(F158="","Choose a type",IF(H158="","Enter scheme interval",IF(J158="","No examination date",IF(K158&lt;TODAY(),"OVERDUE",IF(K158-TODAY()&lt;=30,"Due within 30 days","In date"))))))</f>
        <v/>
      </c>
      <c r="N158" s="36"/>
      <c r="O158" s="37"/>
      <c r="P158" s="34"/>
      <c r="Q158" s="33"/>
      <c r="R158" s="34"/>
    </row>
    <row r="159" customFormat="false" ht="15" hidden="false" customHeight="false" outlineLevel="0" collapsed="false">
      <c r="A159" s="33"/>
      <c r="B159" s="34"/>
      <c r="C159" s="34"/>
      <c r="D159" s="33"/>
      <c r="E159" s="33"/>
      <c r="F159" s="33"/>
      <c r="G159" s="35" t="str">
        <f aca="false">IF(F159="","",IF(IFERROR(INDEX(Intervals!$B$5:$B$20,MATCH(F159,Intervals!$A$5:$A$20,0)),"")=6,"Yes",IF(IFERROR(INDEX(Intervals!$B$5:$B$20,MATCH(F159,Intervals!$A$5:$A$20,0)),"")=12,"No","See scheme")))</f>
        <v/>
      </c>
      <c r="H159" s="35" t="str">
        <f aca="false">IF(C159="","",IF(I159&lt;&gt;"",I159,IF(IFERROR(INDEX(Intervals!$B$5:$B$20,MATCH(F159,Intervals!$A$5:$A$20,0)),0)=0,"",INDEX(Intervals!$B$5:$B$20,MATCH(F159,Intervals!$A$5:$A$20,0)))))</f>
        <v/>
      </c>
      <c r="I159" s="36"/>
      <c r="J159" s="37"/>
      <c r="K159" s="38" t="str">
        <f aca="false">IF(OR(J159="",H159="",H159=0),"",EDATE(J159,H159))</f>
        <v/>
      </c>
      <c r="L159" s="39" t="str">
        <f aca="true">IF(K159="","",K159-TODAY())</f>
        <v/>
      </c>
      <c r="M159" s="35" t="str">
        <f aca="true">IF(C159="","",IF(F159="","Choose a type",IF(H159="","Enter scheme interval",IF(J159="","No examination date",IF(K159&lt;TODAY(),"OVERDUE",IF(K159-TODAY()&lt;=30,"Due within 30 days","In date"))))))</f>
        <v/>
      </c>
      <c r="N159" s="36"/>
      <c r="O159" s="37"/>
      <c r="P159" s="34"/>
      <c r="Q159" s="33"/>
      <c r="R159" s="34"/>
    </row>
    <row r="160" customFormat="false" ht="15" hidden="false" customHeight="false" outlineLevel="0" collapsed="false">
      <c r="A160" s="33"/>
      <c r="B160" s="34"/>
      <c r="C160" s="34"/>
      <c r="D160" s="33"/>
      <c r="E160" s="33"/>
      <c r="F160" s="33"/>
      <c r="G160" s="35" t="str">
        <f aca="false">IF(F160="","",IF(IFERROR(INDEX(Intervals!$B$5:$B$20,MATCH(F160,Intervals!$A$5:$A$20,0)),"")=6,"Yes",IF(IFERROR(INDEX(Intervals!$B$5:$B$20,MATCH(F160,Intervals!$A$5:$A$20,0)),"")=12,"No","See scheme")))</f>
        <v/>
      </c>
      <c r="H160" s="35" t="str">
        <f aca="false">IF(C160="","",IF(I160&lt;&gt;"",I160,IF(IFERROR(INDEX(Intervals!$B$5:$B$20,MATCH(F160,Intervals!$A$5:$A$20,0)),0)=0,"",INDEX(Intervals!$B$5:$B$20,MATCH(F160,Intervals!$A$5:$A$20,0)))))</f>
        <v/>
      </c>
      <c r="I160" s="36"/>
      <c r="J160" s="37"/>
      <c r="K160" s="38" t="str">
        <f aca="false">IF(OR(J160="",H160="",H160=0),"",EDATE(J160,H160))</f>
        <v/>
      </c>
      <c r="L160" s="39" t="str">
        <f aca="true">IF(K160="","",K160-TODAY())</f>
        <v/>
      </c>
      <c r="M160" s="35" t="str">
        <f aca="true">IF(C160="","",IF(F160="","Choose a type",IF(H160="","Enter scheme interval",IF(J160="","No examination date",IF(K160&lt;TODAY(),"OVERDUE",IF(K160-TODAY()&lt;=30,"Due within 30 days","In date"))))))</f>
        <v/>
      </c>
      <c r="N160" s="36"/>
      <c r="O160" s="37"/>
      <c r="P160" s="34"/>
      <c r="Q160" s="33"/>
      <c r="R160" s="34"/>
    </row>
    <row r="161" customFormat="false" ht="15" hidden="false" customHeight="false" outlineLevel="0" collapsed="false">
      <c r="A161" s="33"/>
      <c r="B161" s="34"/>
      <c r="C161" s="34"/>
      <c r="D161" s="33"/>
      <c r="E161" s="33"/>
      <c r="F161" s="33"/>
      <c r="G161" s="35" t="str">
        <f aca="false">IF(F161="","",IF(IFERROR(INDEX(Intervals!$B$5:$B$20,MATCH(F161,Intervals!$A$5:$A$20,0)),"")=6,"Yes",IF(IFERROR(INDEX(Intervals!$B$5:$B$20,MATCH(F161,Intervals!$A$5:$A$20,0)),"")=12,"No","See scheme")))</f>
        <v/>
      </c>
      <c r="H161" s="35" t="str">
        <f aca="false">IF(C161="","",IF(I161&lt;&gt;"",I161,IF(IFERROR(INDEX(Intervals!$B$5:$B$20,MATCH(F161,Intervals!$A$5:$A$20,0)),0)=0,"",INDEX(Intervals!$B$5:$B$20,MATCH(F161,Intervals!$A$5:$A$20,0)))))</f>
        <v/>
      </c>
      <c r="I161" s="36"/>
      <c r="J161" s="37"/>
      <c r="K161" s="38" t="str">
        <f aca="false">IF(OR(J161="",H161="",H161=0),"",EDATE(J161,H161))</f>
        <v/>
      </c>
      <c r="L161" s="39" t="str">
        <f aca="true">IF(K161="","",K161-TODAY())</f>
        <v/>
      </c>
      <c r="M161" s="35" t="str">
        <f aca="true">IF(C161="","",IF(F161="","Choose a type",IF(H161="","Enter scheme interval",IF(J161="","No examination date",IF(K161&lt;TODAY(),"OVERDUE",IF(K161-TODAY()&lt;=30,"Due within 30 days","In date"))))))</f>
        <v/>
      </c>
      <c r="N161" s="36"/>
      <c r="O161" s="37"/>
      <c r="P161" s="34"/>
      <c r="Q161" s="33"/>
      <c r="R161" s="34"/>
    </row>
    <row r="162" customFormat="false" ht="15" hidden="false" customHeight="false" outlineLevel="0" collapsed="false">
      <c r="A162" s="33"/>
      <c r="B162" s="34"/>
      <c r="C162" s="34"/>
      <c r="D162" s="33"/>
      <c r="E162" s="33"/>
      <c r="F162" s="33"/>
      <c r="G162" s="35" t="str">
        <f aca="false">IF(F162="","",IF(IFERROR(INDEX(Intervals!$B$5:$B$20,MATCH(F162,Intervals!$A$5:$A$20,0)),"")=6,"Yes",IF(IFERROR(INDEX(Intervals!$B$5:$B$20,MATCH(F162,Intervals!$A$5:$A$20,0)),"")=12,"No","See scheme")))</f>
        <v/>
      </c>
      <c r="H162" s="35" t="str">
        <f aca="false">IF(C162="","",IF(I162&lt;&gt;"",I162,IF(IFERROR(INDEX(Intervals!$B$5:$B$20,MATCH(F162,Intervals!$A$5:$A$20,0)),0)=0,"",INDEX(Intervals!$B$5:$B$20,MATCH(F162,Intervals!$A$5:$A$20,0)))))</f>
        <v/>
      </c>
      <c r="I162" s="36"/>
      <c r="J162" s="37"/>
      <c r="K162" s="38" t="str">
        <f aca="false">IF(OR(J162="",H162="",H162=0),"",EDATE(J162,H162))</f>
        <v/>
      </c>
      <c r="L162" s="39" t="str">
        <f aca="true">IF(K162="","",K162-TODAY())</f>
        <v/>
      </c>
      <c r="M162" s="35" t="str">
        <f aca="true">IF(C162="","",IF(F162="","Choose a type",IF(H162="","Enter scheme interval",IF(J162="","No examination date",IF(K162&lt;TODAY(),"OVERDUE",IF(K162-TODAY()&lt;=30,"Due within 30 days","In date"))))))</f>
        <v/>
      </c>
      <c r="N162" s="36"/>
      <c r="O162" s="37"/>
      <c r="P162" s="34"/>
      <c r="Q162" s="33"/>
      <c r="R162" s="34"/>
    </row>
    <row r="163" customFormat="false" ht="15" hidden="false" customHeight="false" outlineLevel="0" collapsed="false">
      <c r="A163" s="33"/>
      <c r="B163" s="34"/>
      <c r="C163" s="34"/>
      <c r="D163" s="33"/>
      <c r="E163" s="33"/>
      <c r="F163" s="33"/>
      <c r="G163" s="35" t="str">
        <f aca="false">IF(F163="","",IF(IFERROR(INDEX(Intervals!$B$5:$B$20,MATCH(F163,Intervals!$A$5:$A$20,0)),"")=6,"Yes",IF(IFERROR(INDEX(Intervals!$B$5:$B$20,MATCH(F163,Intervals!$A$5:$A$20,0)),"")=12,"No","See scheme")))</f>
        <v/>
      </c>
      <c r="H163" s="35" t="str">
        <f aca="false">IF(C163="","",IF(I163&lt;&gt;"",I163,IF(IFERROR(INDEX(Intervals!$B$5:$B$20,MATCH(F163,Intervals!$A$5:$A$20,0)),0)=0,"",INDEX(Intervals!$B$5:$B$20,MATCH(F163,Intervals!$A$5:$A$20,0)))))</f>
        <v/>
      </c>
      <c r="I163" s="36"/>
      <c r="J163" s="37"/>
      <c r="K163" s="38" t="str">
        <f aca="false">IF(OR(J163="",H163="",H163=0),"",EDATE(J163,H163))</f>
        <v/>
      </c>
      <c r="L163" s="39" t="str">
        <f aca="true">IF(K163="","",K163-TODAY())</f>
        <v/>
      </c>
      <c r="M163" s="35" t="str">
        <f aca="true">IF(C163="","",IF(F163="","Choose a type",IF(H163="","Enter scheme interval",IF(J163="","No examination date",IF(K163&lt;TODAY(),"OVERDUE",IF(K163-TODAY()&lt;=30,"Due within 30 days","In date"))))))</f>
        <v/>
      </c>
      <c r="N163" s="36"/>
      <c r="O163" s="37"/>
      <c r="P163" s="34"/>
      <c r="Q163" s="33"/>
      <c r="R163" s="34"/>
    </row>
    <row r="164" customFormat="false" ht="15" hidden="false" customHeight="false" outlineLevel="0" collapsed="false">
      <c r="A164" s="33"/>
      <c r="B164" s="34"/>
      <c r="C164" s="34"/>
      <c r="D164" s="33"/>
      <c r="E164" s="33"/>
      <c r="F164" s="33"/>
      <c r="G164" s="35" t="str">
        <f aca="false">IF(F164="","",IF(IFERROR(INDEX(Intervals!$B$5:$B$20,MATCH(F164,Intervals!$A$5:$A$20,0)),"")=6,"Yes",IF(IFERROR(INDEX(Intervals!$B$5:$B$20,MATCH(F164,Intervals!$A$5:$A$20,0)),"")=12,"No","See scheme")))</f>
        <v/>
      </c>
      <c r="H164" s="35" t="str">
        <f aca="false">IF(C164="","",IF(I164&lt;&gt;"",I164,IF(IFERROR(INDEX(Intervals!$B$5:$B$20,MATCH(F164,Intervals!$A$5:$A$20,0)),0)=0,"",INDEX(Intervals!$B$5:$B$20,MATCH(F164,Intervals!$A$5:$A$20,0)))))</f>
        <v/>
      </c>
      <c r="I164" s="36"/>
      <c r="J164" s="37"/>
      <c r="K164" s="38" t="str">
        <f aca="false">IF(OR(J164="",H164="",H164=0),"",EDATE(J164,H164))</f>
        <v/>
      </c>
      <c r="L164" s="39" t="str">
        <f aca="true">IF(K164="","",K164-TODAY())</f>
        <v/>
      </c>
      <c r="M164" s="35" t="str">
        <f aca="true">IF(C164="","",IF(F164="","Choose a type",IF(H164="","Enter scheme interval",IF(J164="","No examination date",IF(K164&lt;TODAY(),"OVERDUE",IF(K164-TODAY()&lt;=30,"Due within 30 days","In date"))))))</f>
        <v/>
      </c>
      <c r="N164" s="36"/>
      <c r="O164" s="37"/>
      <c r="P164" s="34"/>
      <c r="Q164" s="33"/>
      <c r="R164" s="34"/>
    </row>
    <row r="165" customFormat="false" ht="15" hidden="false" customHeight="false" outlineLevel="0" collapsed="false">
      <c r="A165" s="33"/>
      <c r="B165" s="34"/>
      <c r="C165" s="34"/>
      <c r="D165" s="33"/>
      <c r="E165" s="33"/>
      <c r="F165" s="33"/>
      <c r="G165" s="35" t="str">
        <f aca="false">IF(F165="","",IF(IFERROR(INDEX(Intervals!$B$5:$B$20,MATCH(F165,Intervals!$A$5:$A$20,0)),"")=6,"Yes",IF(IFERROR(INDEX(Intervals!$B$5:$B$20,MATCH(F165,Intervals!$A$5:$A$20,0)),"")=12,"No","See scheme")))</f>
        <v/>
      </c>
      <c r="H165" s="35" t="str">
        <f aca="false">IF(C165="","",IF(I165&lt;&gt;"",I165,IF(IFERROR(INDEX(Intervals!$B$5:$B$20,MATCH(F165,Intervals!$A$5:$A$20,0)),0)=0,"",INDEX(Intervals!$B$5:$B$20,MATCH(F165,Intervals!$A$5:$A$20,0)))))</f>
        <v/>
      </c>
      <c r="I165" s="36"/>
      <c r="J165" s="37"/>
      <c r="K165" s="38" t="str">
        <f aca="false">IF(OR(J165="",H165="",H165=0),"",EDATE(J165,H165))</f>
        <v/>
      </c>
      <c r="L165" s="39" t="str">
        <f aca="true">IF(K165="","",K165-TODAY())</f>
        <v/>
      </c>
      <c r="M165" s="35" t="str">
        <f aca="true">IF(C165="","",IF(F165="","Choose a type",IF(H165="","Enter scheme interval",IF(J165="","No examination date",IF(K165&lt;TODAY(),"OVERDUE",IF(K165-TODAY()&lt;=30,"Due within 30 days","In date"))))))</f>
        <v/>
      </c>
      <c r="N165" s="36"/>
      <c r="O165" s="37"/>
      <c r="P165" s="34"/>
      <c r="Q165" s="33"/>
      <c r="R165" s="34"/>
    </row>
    <row r="166" customFormat="false" ht="15" hidden="false" customHeight="false" outlineLevel="0" collapsed="false">
      <c r="A166" s="33"/>
      <c r="B166" s="34"/>
      <c r="C166" s="34"/>
      <c r="D166" s="33"/>
      <c r="E166" s="33"/>
      <c r="F166" s="33"/>
      <c r="G166" s="35" t="str">
        <f aca="false">IF(F166="","",IF(IFERROR(INDEX(Intervals!$B$5:$B$20,MATCH(F166,Intervals!$A$5:$A$20,0)),"")=6,"Yes",IF(IFERROR(INDEX(Intervals!$B$5:$B$20,MATCH(F166,Intervals!$A$5:$A$20,0)),"")=12,"No","See scheme")))</f>
        <v/>
      </c>
      <c r="H166" s="35" t="str">
        <f aca="false">IF(C166="","",IF(I166&lt;&gt;"",I166,IF(IFERROR(INDEX(Intervals!$B$5:$B$20,MATCH(F166,Intervals!$A$5:$A$20,0)),0)=0,"",INDEX(Intervals!$B$5:$B$20,MATCH(F166,Intervals!$A$5:$A$20,0)))))</f>
        <v/>
      </c>
      <c r="I166" s="36"/>
      <c r="J166" s="37"/>
      <c r="K166" s="38" t="str">
        <f aca="false">IF(OR(J166="",H166="",H166=0),"",EDATE(J166,H166))</f>
        <v/>
      </c>
      <c r="L166" s="39" t="str">
        <f aca="true">IF(K166="","",K166-TODAY())</f>
        <v/>
      </c>
      <c r="M166" s="35" t="str">
        <f aca="true">IF(C166="","",IF(F166="","Choose a type",IF(H166="","Enter scheme interval",IF(J166="","No examination date",IF(K166&lt;TODAY(),"OVERDUE",IF(K166-TODAY()&lt;=30,"Due within 30 days","In date"))))))</f>
        <v/>
      </c>
      <c r="N166" s="36"/>
      <c r="O166" s="37"/>
      <c r="P166" s="34"/>
      <c r="Q166" s="33"/>
      <c r="R166" s="34"/>
    </row>
    <row r="167" customFormat="false" ht="15" hidden="false" customHeight="false" outlineLevel="0" collapsed="false">
      <c r="A167" s="33"/>
      <c r="B167" s="34"/>
      <c r="C167" s="34"/>
      <c r="D167" s="33"/>
      <c r="E167" s="33"/>
      <c r="F167" s="33"/>
      <c r="G167" s="35" t="str">
        <f aca="false">IF(F167="","",IF(IFERROR(INDEX(Intervals!$B$5:$B$20,MATCH(F167,Intervals!$A$5:$A$20,0)),"")=6,"Yes",IF(IFERROR(INDEX(Intervals!$B$5:$B$20,MATCH(F167,Intervals!$A$5:$A$20,0)),"")=12,"No","See scheme")))</f>
        <v/>
      </c>
      <c r="H167" s="35" t="str">
        <f aca="false">IF(C167="","",IF(I167&lt;&gt;"",I167,IF(IFERROR(INDEX(Intervals!$B$5:$B$20,MATCH(F167,Intervals!$A$5:$A$20,0)),0)=0,"",INDEX(Intervals!$B$5:$B$20,MATCH(F167,Intervals!$A$5:$A$20,0)))))</f>
        <v/>
      </c>
      <c r="I167" s="36"/>
      <c r="J167" s="37"/>
      <c r="K167" s="38" t="str">
        <f aca="false">IF(OR(J167="",H167="",H167=0),"",EDATE(J167,H167))</f>
        <v/>
      </c>
      <c r="L167" s="39" t="str">
        <f aca="true">IF(K167="","",K167-TODAY())</f>
        <v/>
      </c>
      <c r="M167" s="35" t="str">
        <f aca="true">IF(C167="","",IF(F167="","Choose a type",IF(H167="","Enter scheme interval",IF(J167="","No examination date",IF(K167&lt;TODAY(),"OVERDUE",IF(K167-TODAY()&lt;=30,"Due within 30 days","In date"))))))</f>
        <v/>
      </c>
      <c r="N167" s="36"/>
      <c r="O167" s="37"/>
      <c r="P167" s="34"/>
      <c r="Q167" s="33"/>
      <c r="R167" s="34"/>
    </row>
    <row r="168" customFormat="false" ht="15" hidden="false" customHeight="false" outlineLevel="0" collapsed="false">
      <c r="A168" s="33"/>
      <c r="B168" s="34"/>
      <c r="C168" s="34"/>
      <c r="D168" s="33"/>
      <c r="E168" s="33"/>
      <c r="F168" s="33"/>
      <c r="G168" s="35" t="str">
        <f aca="false">IF(F168="","",IF(IFERROR(INDEX(Intervals!$B$5:$B$20,MATCH(F168,Intervals!$A$5:$A$20,0)),"")=6,"Yes",IF(IFERROR(INDEX(Intervals!$B$5:$B$20,MATCH(F168,Intervals!$A$5:$A$20,0)),"")=12,"No","See scheme")))</f>
        <v/>
      </c>
      <c r="H168" s="35" t="str">
        <f aca="false">IF(C168="","",IF(I168&lt;&gt;"",I168,IF(IFERROR(INDEX(Intervals!$B$5:$B$20,MATCH(F168,Intervals!$A$5:$A$20,0)),0)=0,"",INDEX(Intervals!$B$5:$B$20,MATCH(F168,Intervals!$A$5:$A$20,0)))))</f>
        <v/>
      </c>
      <c r="I168" s="36"/>
      <c r="J168" s="37"/>
      <c r="K168" s="38" t="str">
        <f aca="false">IF(OR(J168="",H168="",H168=0),"",EDATE(J168,H168))</f>
        <v/>
      </c>
      <c r="L168" s="39" t="str">
        <f aca="true">IF(K168="","",K168-TODAY())</f>
        <v/>
      </c>
      <c r="M168" s="35" t="str">
        <f aca="true">IF(C168="","",IF(F168="","Choose a type",IF(H168="","Enter scheme interval",IF(J168="","No examination date",IF(K168&lt;TODAY(),"OVERDUE",IF(K168-TODAY()&lt;=30,"Due within 30 days","In date"))))))</f>
        <v/>
      </c>
      <c r="N168" s="36"/>
      <c r="O168" s="37"/>
      <c r="P168" s="34"/>
      <c r="Q168" s="33"/>
      <c r="R168" s="34"/>
    </row>
    <row r="169" customFormat="false" ht="15" hidden="false" customHeight="false" outlineLevel="0" collapsed="false">
      <c r="A169" s="33"/>
      <c r="B169" s="34"/>
      <c r="C169" s="34"/>
      <c r="D169" s="33"/>
      <c r="E169" s="33"/>
      <c r="F169" s="33"/>
      <c r="G169" s="35" t="str">
        <f aca="false">IF(F169="","",IF(IFERROR(INDEX(Intervals!$B$5:$B$20,MATCH(F169,Intervals!$A$5:$A$20,0)),"")=6,"Yes",IF(IFERROR(INDEX(Intervals!$B$5:$B$20,MATCH(F169,Intervals!$A$5:$A$20,0)),"")=12,"No","See scheme")))</f>
        <v/>
      </c>
      <c r="H169" s="35" t="str">
        <f aca="false">IF(C169="","",IF(I169&lt;&gt;"",I169,IF(IFERROR(INDEX(Intervals!$B$5:$B$20,MATCH(F169,Intervals!$A$5:$A$20,0)),0)=0,"",INDEX(Intervals!$B$5:$B$20,MATCH(F169,Intervals!$A$5:$A$20,0)))))</f>
        <v/>
      </c>
      <c r="I169" s="36"/>
      <c r="J169" s="37"/>
      <c r="K169" s="38" t="str">
        <f aca="false">IF(OR(J169="",H169="",H169=0),"",EDATE(J169,H169))</f>
        <v/>
      </c>
      <c r="L169" s="39" t="str">
        <f aca="true">IF(K169="","",K169-TODAY())</f>
        <v/>
      </c>
      <c r="M169" s="35" t="str">
        <f aca="true">IF(C169="","",IF(F169="","Choose a type",IF(H169="","Enter scheme interval",IF(J169="","No examination date",IF(K169&lt;TODAY(),"OVERDUE",IF(K169-TODAY()&lt;=30,"Due within 30 days","In date"))))))</f>
        <v/>
      </c>
      <c r="N169" s="36"/>
      <c r="O169" s="37"/>
      <c r="P169" s="34"/>
      <c r="Q169" s="33"/>
      <c r="R169" s="34"/>
    </row>
    <row r="170" customFormat="false" ht="15" hidden="false" customHeight="false" outlineLevel="0" collapsed="false">
      <c r="A170" s="33"/>
      <c r="B170" s="34"/>
      <c r="C170" s="34"/>
      <c r="D170" s="33"/>
      <c r="E170" s="33"/>
      <c r="F170" s="33"/>
      <c r="G170" s="35" t="str">
        <f aca="false">IF(F170="","",IF(IFERROR(INDEX(Intervals!$B$5:$B$20,MATCH(F170,Intervals!$A$5:$A$20,0)),"")=6,"Yes",IF(IFERROR(INDEX(Intervals!$B$5:$B$20,MATCH(F170,Intervals!$A$5:$A$20,0)),"")=12,"No","See scheme")))</f>
        <v/>
      </c>
      <c r="H170" s="35" t="str">
        <f aca="false">IF(C170="","",IF(I170&lt;&gt;"",I170,IF(IFERROR(INDEX(Intervals!$B$5:$B$20,MATCH(F170,Intervals!$A$5:$A$20,0)),0)=0,"",INDEX(Intervals!$B$5:$B$20,MATCH(F170,Intervals!$A$5:$A$20,0)))))</f>
        <v/>
      </c>
      <c r="I170" s="36"/>
      <c r="J170" s="37"/>
      <c r="K170" s="38" t="str">
        <f aca="false">IF(OR(J170="",H170="",H170=0),"",EDATE(J170,H170))</f>
        <v/>
      </c>
      <c r="L170" s="39" t="str">
        <f aca="true">IF(K170="","",K170-TODAY())</f>
        <v/>
      </c>
      <c r="M170" s="35" t="str">
        <f aca="true">IF(C170="","",IF(F170="","Choose a type",IF(H170="","Enter scheme interval",IF(J170="","No examination date",IF(K170&lt;TODAY(),"OVERDUE",IF(K170-TODAY()&lt;=30,"Due within 30 days","In date"))))))</f>
        <v/>
      </c>
      <c r="N170" s="36"/>
      <c r="O170" s="37"/>
      <c r="P170" s="34"/>
      <c r="Q170" s="33"/>
      <c r="R170" s="34"/>
    </row>
    <row r="171" customFormat="false" ht="15" hidden="false" customHeight="false" outlineLevel="0" collapsed="false">
      <c r="A171" s="33"/>
      <c r="B171" s="34"/>
      <c r="C171" s="34"/>
      <c r="D171" s="33"/>
      <c r="E171" s="33"/>
      <c r="F171" s="33"/>
      <c r="G171" s="35" t="str">
        <f aca="false">IF(F171="","",IF(IFERROR(INDEX(Intervals!$B$5:$B$20,MATCH(F171,Intervals!$A$5:$A$20,0)),"")=6,"Yes",IF(IFERROR(INDEX(Intervals!$B$5:$B$20,MATCH(F171,Intervals!$A$5:$A$20,0)),"")=12,"No","See scheme")))</f>
        <v/>
      </c>
      <c r="H171" s="35" t="str">
        <f aca="false">IF(C171="","",IF(I171&lt;&gt;"",I171,IF(IFERROR(INDEX(Intervals!$B$5:$B$20,MATCH(F171,Intervals!$A$5:$A$20,0)),0)=0,"",INDEX(Intervals!$B$5:$B$20,MATCH(F171,Intervals!$A$5:$A$20,0)))))</f>
        <v/>
      </c>
      <c r="I171" s="36"/>
      <c r="J171" s="37"/>
      <c r="K171" s="38" t="str">
        <f aca="false">IF(OR(J171="",H171="",H171=0),"",EDATE(J171,H171))</f>
        <v/>
      </c>
      <c r="L171" s="39" t="str">
        <f aca="true">IF(K171="","",K171-TODAY())</f>
        <v/>
      </c>
      <c r="M171" s="35" t="str">
        <f aca="true">IF(C171="","",IF(F171="","Choose a type",IF(H171="","Enter scheme interval",IF(J171="","No examination date",IF(K171&lt;TODAY(),"OVERDUE",IF(K171-TODAY()&lt;=30,"Due within 30 days","In date"))))))</f>
        <v/>
      </c>
      <c r="N171" s="36"/>
      <c r="O171" s="37"/>
      <c r="P171" s="34"/>
      <c r="Q171" s="33"/>
      <c r="R171" s="34"/>
    </row>
    <row r="172" customFormat="false" ht="15" hidden="false" customHeight="false" outlineLevel="0" collapsed="false">
      <c r="A172" s="33"/>
      <c r="B172" s="34"/>
      <c r="C172" s="34"/>
      <c r="D172" s="33"/>
      <c r="E172" s="33"/>
      <c r="F172" s="33"/>
      <c r="G172" s="35" t="str">
        <f aca="false">IF(F172="","",IF(IFERROR(INDEX(Intervals!$B$5:$B$20,MATCH(F172,Intervals!$A$5:$A$20,0)),"")=6,"Yes",IF(IFERROR(INDEX(Intervals!$B$5:$B$20,MATCH(F172,Intervals!$A$5:$A$20,0)),"")=12,"No","See scheme")))</f>
        <v/>
      </c>
      <c r="H172" s="35" t="str">
        <f aca="false">IF(C172="","",IF(I172&lt;&gt;"",I172,IF(IFERROR(INDEX(Intervals!$B$5:$B$20,MATCH(F172,Intervals!$A$5:$A$20,0)),0)=0,"",INDEX(Intervals!$B$5:$B$20,MATCH(F172,Intervals!$A$5:$A$20,0)))))</f>
        <v/>
      </c>
      <c r="I172" s="36"/>
      <c r="J172" s="37"/>
      <c r="K172" s="38" t="str">
        <f aca="false">IF(OR(J172="",H172="",H172=0),"",EDATE(J172,H172))</f>
        <v/>
      </c>
      <c r="L172" s="39" t="str">
        <f aca="true">IF(K172="","",K172-TODAY())</f>
        <v/>
      </c>
      <c r="M172" s="35" t="str">
        <f aca="true">IF(C172="","",IF(F172="","Choose a type",IF(H172="","Enter scheme interval",IF(J172="","No examination date",IF(K172&lt;TODAY(),"OVERDUE",IF(K172-TODAY()&lt;=30,"Due within 30 days","In date"))))))</f>
        <v/>
      </c>
      <c r="N172" s="36"/>
      <c r="O172" s="37"/>
      <c r="P172" s="34"/>
      <c r="Q172" s="33"/>
      <c r="R172" s="34"/>
    </row>
    <row r="173" customFormat="false" ht="15" hidden="false" customHeight="false" outlineLevel="0" collapsed="false">
      <c r="A173" s="33"/>
      <c r="B173" s="34"/>
      <c r="C173" s="34"/>
      <c r="D173" s="33"/>
      <c r="E173" s="33"/>
      <c r="F173" s="33"/>
      <c r="G173" s="35" t="str">
        <f aca="false">IF(F173="","",IF(IFERROR(INDEX(Intervals!$B$5:$B$20,MATCH(F173,Intervals!$A$5:$A$20,0)),"")=6,"Yes",IF(IFERROR(INDEX(Intervals!$B$5:$B$20,MATCH(F173,Intervals!$A$5:$A$20,0)),"")=12,"No","See scheme")))</f>
        <v/>
      </c>
      <c r="H173" s="35" t="str">
        <f aca="false">IF(C173="","",IF(I173&lt;&gt;"",I173,IF(IFERROR(INDEX(Intervals!$B$5:$B$20,MATCH(F173,Intervals!$A$5:$A$20,0)),0)=0,"",INDEX(Intervals!$B$5:$B$20,MATCH(F173,Intervals!$A$5:$A$20,0)))))</f>
        <v/>
      </c>
      <c r="I173" s="36"/>
      <c r="J173" s="37"/>
      <c r="K173" s="38" t="str">
        <f aca="false">IF(OR(J173="",H173="",H173=0),"",EDATE(J173,H173))</f>
        <v/>
      </c>
      <c r="L173" s="39" t="str">
        <f aca="true">IF(K173="","",K173-TODAY())</f>
        <v/>
      </c>
      <c r="M173" s="35" t="str">
        <f aca="true">IF(C173="","",IF(F173="","Choose a type",IF(H173="","Enter scheme interval",IF(J173="","No examination date",IF(K173&lt;TODAY(),"OVERDUE",IF(K173-TODAY()&lt;=30,"Due within 30 days","In date"))))))</f>
        <v/>
      </c>
      <c r="N173" s="36"/>
      <c r="O173" s="37"/>
      <c r="P173" s="34"/>
      <c r="Q173" s="33"/>
      <c r="R173" s="34"/>
    </row>
    <row r="174" customFormat="false" ht="15" hidden="false" customHeight="false" outlineLevel="0" collapsed="false">
      <c r="A174" s="33"/>
      <c r="B174" s="34"/>
      <c r="C174" s="34"/>
      <c r="D174" s="33"/>
      <c r="E174" s="33"/>
      <c r="F174" s="33"/>
      <c r="G174" s="35" t="str">
        <f aca="false">IF(F174="","",IF(IFERROR(INDEX(Intervals!$B$5:$B$20,MATCH(F174,Intervals!$A$5:$A$20,0)),"")=6,"Yes",IF(IFERROR(INDEX(Intervals!$B$5:$B$20,MATCH(F174,Intervals!$A$5:$A$20,0)),"")=12,"No","See scheme")))</f>
        <v/>
      </c>
      <c r="H174" s="35" t="str">
        <f aca="false">IF(C174="","",IF(I174&lt;&gt;"",I174,IF(IFERROR(INDEX(Intervals!$B$5:$B$20,MATCH(F174,Intervals!$A$5:$A$20,0)),0)=0,"",INDEX(Intervals!$B$5:$B$20,MATCH(F174,Intervals!$A$5:$A$20,0)))))</f>
        <v/>
      </c>
      <c r="I174" s="36"/>
      <c r="J174" s="37"/>
      <c r="K174" s="38" t="str">
        <f aca="false">IF(OR(J174="",H174="",H174=0),"",EDATE(J174,H174))</f>
        <v/>
      </c>
      <c r="L174" s="39" t="str">
        <f aca="true">IF(K174="","",K174-TODAY())</f>
        <v/>
      </c>
      <c r="M174" s="35" t="str">
        <f aca="true">IF(C174="","",IF(F174="","Choose a type",IF(H174="","Enter scheme interval",IF(J174="","No examination date",IF(K174&lt;TODAY(),"OVERDUE",IF(K174-TODAY()&lt;=30,"Due within 30 days","In date"))))))</f>
        <v/>
      </c>
      <c r="N174" s="36"/>
      <c r="O174" s="37"/>
      <c r="P174" s="34"/>
      <c r="Q174" s="33"/>
      <c r="R174" s="34"/>
    </row>
    <row r="175" customFormat="false" ht="15" hidden="false" customHeight="false" outlineLevel="0" collapsed="false">
      <c r="A175" s="33"/>
      <c r="B175" s="34"/>
      <c r="C175" s="34"/>
      <c r="D175" s="33"/>
      <c r="E175" s="33"/>
      <c r="F175" s="33"/>
      <c r="G175" s="35" t="str">
        <f aca="false">IF(F175="","",IF(IFERROR(INDEX(Intervals!$B$5:$B$20,MATCH(F175,Intervals!$A$5:$A$20,0)),"")=6,"Yes",IF(IFERROR(INDEX(Intervals!$B$5:$B$20,MATCH(F175,Intervals!$A$5:$A$20,0)),"")=12,"No","See scheme")))</f>
        <v/>
      </c>
      <c r="H175" s="35" t="str">
        <f aca="false">IF(C175="","",IF(I175&lt;&gt;"",I175,IF(IFERROR(INDEX(Intervals!$B$5:$B$20,MATCH(F175,Intervals!$A$5:$A$20,0)),0)=0,"",INDEX(Intervals!$B$5:$B$20,MATCH(F175,Intervals!$A$5:$A$20,0)))))</f>
        <v/>
      </c>
      <c r="I175" s="36"/>
      <c r="J175" s="37"/>
      <c r="K175" s="38" t="str">
        <f aca="false">IF(OR(J175="",H175="",H175=0),"",EDATE(J175,H175))</f>
        <v/>
      </c>
      <c r="L175" s="39" t="str">
        <f aca="true">IF(K175="","",K175-TODAY())</f>
        <v/>
      </c>
      <c r="M175" s="35" t="str">
        <f aca="true">IF(C175="","",IF(F175="","Choose a type",IF(H175="","Enter scheme interval",IF(J175="","No examination date",IF(K175&lt;TODAY(),"OVERDUE",IF(K175-TODAY()&lt;=30,"Due within 30 days","In date"))))))</f>
        <v/>
      </c>
      <c r="N175" s="36"/>
      <c r="O175" s="37"/>
      <c r="P175" s="34"/>
      <c r="Q175" s="33"/>
      <c r="R175" s="34"/>
    </row>
    <row r="176" customFormat="false" ht="15" hidden="false" customHeight="false" outlineLevel="0" collapsed="false">
      <c r="A176" s="33"/>
      <c r="B176" s="34"/>
      <c r="C176" s="34"/>
      <c r="D176" s="33"/>
      <c r="E176" s="33"/>
      <c r="F176" s="33"/>
      <c r="G176" s="35" t="str">
        <f aca="false">IF(F176="","",IF(IFERROR(INDEX(Intervals!$B$5:$B$20,MATCH(F176,Intervals!$A$5:$A$20,0)),"")=6,"Yes",IF(IFERROR(INDEX(Intervals!$B$5:$B$20,MATCH(F176,Intervals!$A$5:$A$20,0)),"")=12,"No","See scheme")))</f>
        <v/>
      </c>
      <c r="H176" s="35" t="str">
        <f aca="false">IF(C176="","",IF(I176&lt;&gt;"",I176,IF(IFERROR(INDEX(Intervals!$B$5:$B$20,MATCH(F176,Intervals!$A$5:$A$20,0)),0)=0,"",INDEX(Intervals!$B$5:$B$20,MATCH(F176,Intervals!$A$5:$A$20,0)))))</f>
        <v/>
      </c>
      <c r="I176" s="36"/>
      <c r="J176" s="37"/>
      <c r="K176" s="38" t="str">
        <f aca="false">IF(OR(J176="",H176="",H176=0),"",EDATE(J176,H176))</f>
        <v/>
      </c>
      <c r="L176" s="39" t="str">
        <f aca="true">IF(K176="","",K176-TODAY())</f>
        <v/>
      </c>
      <c r="M176" s="35" t="str">
        <f aca="true">IF(C176="","",IF(F176="","Choose a type",IF(H176="","Enter scheme interval",IF(J176="","No examination date",IF(K176&lt;TODAY(),"OVERDUE",IF(K176-TODAY()&lt;=30,"Due within 30 days","In date"))))))</f>
        <v/>
      </c>
      <c r="N176" s="36"/>
      <c r="O176" s="37"/>
      <c r="P176" s="34"/>
      <c r="Q176" s="33"/>
      <c r="R176" s="34"/>
    </row>
    <row r="177" customFormat="false" ht="15" hidden="false" customHeight="false" outlineLevel="0" collapsed="false">
      <c r="A177" s="33"/>
      <c r="B177" s="34"/>
      <c r="C177" s="34"/>
      <c r="D177" s="33"/>
      <c r="E177" s="33"/>
      <c r="F177" s="33"/>
      <c r="G177" s="35" t="str">
        <f aca="false">IF(F177="","",IF(IFERROR(INDEX(Intervals!$B$5:$B$20,MATCH(F177,Intervals!$A$5:$A$20,0)),"")=6,"Yes",IF(IFERROR(INDEX(Intervals!$B$5:$B$20,MATCH(F177,Intervals!$A$5:$A$20,0)),"")=12,"No","See scheme")))</f>
        <v/>
      </c>
      <c r="H177" s="35" t="str">
        <f aca="false">IF(C177="","",IF(I177&lt;&gt;"",I177,IF(IFERROR(INDEX(Intervals!$B$5:$B$20,MATCH(F177,Intervals!$A$5:$A$20,0)),0)=0,"",INDEX(Intervals!$B$5:$B$20,MATCH(F177,Intervals!$A$5:$A$20,0)))))</f>
        <v/>
      </c>
      <c r="I177" s="36"/>
      <c r="J177" s="37"/>
      <c r="K177" s="38" t="str">
        <f aca="false">IF(OR(J177="",H177="",H177=0),"",EDATE(J177,H177))</f>
        <v/>
      </c>
      <c r="L177" s="39" t="str">
        <f aca="true">IF(K177="","",K177-TODAY())</f>
        <v/>
      </c>
      <c r="M177" s="35" t="str">
        <f aca="true">IF(C177="","",IF(F177="","Choose a type",IF(H177="","Enter scheme interval",IF(J177="","No examination date",IF(K177&lt;TODAY(),"OVERDUE",IF(K177-TODAY()&lt;=30,"Due within 30 days","In date"))))))</f>
        <v/>
      </c>
      <c r="N177" s="36"/>
      <c r="O177" s="37"/>
      <c r="P177" s="34"/>
      <c r="Q177" s="33"/>
      <c r="R177" s="34"/>
    </row>
    <row r="178" customFormat="false" ht="15" hidden="false" customHeight="false" outlineLevel="0" collapsed="false">
      <c r="A178" s="33"/>
      <c r="B178" s="34"/>
      <c r="C178" s="34"/>
      <c r="D178" s="33"/>
      <c r="E178" s="33"/>
      <c r="F178" s="33"/>
      <c r="G178" s="35" t="str">
        <f aca="false">IF(F178="","",IF(IFERROR(INDEX(Intervals!$B$5:$B$20,MATCH(F178,Intervals!$A$5:$A$20,0)),"")=6,"Yes",IF(IFERROR(INDEX(Intervals!$B$5:$B$20,MATCH(F178,Intervals!$A$5:$A$20,0)),"")=12,"No","See scheme")))</f>
        <v/>
      </c>
      <c r="H178" s="35" t="str">
        <f aca="false">IF(C178="","",IF(I178&lt;&gt;"",I178,IF(IFERROR(INDEX(Intervals!$B$5:$B$20,MATCH(F178,Intervals!$A$5:$A$20,0)),0)=0,"",INDEX(Intervals!$B$5:$B$20,MATCH(F178,Intervals!$A$5:$A$20,0)))))</f>
        <v/>
      </c>
      <c r="I178" s="36"/>
      <c r="J178" s="37"/>
      <c r="K178" s="38" t="str">
        <f aca="false">IF(OR(J178="",H178="",H178=0),"",EDATE(J178,H178))</f>
        <v/>
      </c>
      <c r="L178" s="39" t="str">
        <f aca="true">IF(K178="","",K178-TODAY())</f>
        <v/>
      </c>
      <c r="M178" s="35" t="str">
        <f aca="true">IF(C178="","",IF(F178="","Choose a type",IF(H178="","Enter scheme interval",IF(J178="","No examination date",IF(K178&lt;TODAY(),"OVERDUE",IF(K178-TODAY()&lt;=30,"Due within 30 days","In date"))))))</f>
        <v/>
      </c>
      <c r="N178" s="36"/>
      <c r="O178" s="37"/>
      <c r="P178" s="34"/>
      <c r="Q178" s="33"/>
      <c r="R178" s="34"/>
    </row>
    <row r="179" customFormat="false" ht="15" hidden="false" customHeight="false" outlineLevel="0" collapsed="false">
      <c r="A179" s="33"/>
      <c r="B179" s="34"/>
      <c r="C179" s="34"/>
      <c r="D179" s="33"/>
      <c r="E179" s="33"/>
      <c r="F179" s="33"/>
      <c r="G179" s="35" t="str">
        <f aca="false">IF(F179="","",IF(IFERROR(INDEX(Intervals!$B$5:$B$20,MATCH(F179,Intervals!$A$5:$A$20,0)),"")=6,"Yes",IF(IFERROR(INDEX(Intervals!$B$5:$B$20,MATCH(F179,Intervals!$A$5:$A$20,0)),"")=12,"No","See scheme")))</f>
        <v/>
      </c>
      <c r="H179" s="35" t="str">
        <f aca="false">IF(C179="","",IF(I179&lt;&gt;"",I179,IF(IFERROR(INDEX(Intervals!$B$5:$B$20,MATCH(F179,Intervals!$A$5:$A$20,0)),0)=0,"",INDEX(Intervals!$B$5:$B$20,MATCH(F179,Intervals!$A$5:$A$20,0)))))</f>
        <v/>
      </c>
      <c r="I179" s="36"/>
      <c r="J179" s="37"/>
      <c r="K179" s="38" t="str">
        <f aca="false">IF(OR(J179="",H179="",H179=0),"",EDATE(J179,H179))</f>
        <v/>
      </c>
      <c r="L179" s="39" t="str">
        <f aca="true">IF(K179="","",K179-TODAY())</f>
        <v/>
      </c>
      <c r="M179" s="35" t="str">
        <f aca="true">IF(C179="","",IF(F179="","Choose a type",IF(H179="","Enter scheme interval",IF(J179="","No examination date",IF(K179&lt;TODAY(),"OVERDUE",IF(K179-TODAY()&lt;=30,"Due within 30 days","In date"))))))</f>
        <v/>
      </c>
      <c r="N179" s="36"/>
      <c r="O179" s="37"/>
      <c r="P179" s="34"/>
      <c r="Q179" s="33"/>
      <c r="R179" s="34"/>
    </row>
    <row r="180" customFormat="false" ht="15" hidden="false" customHeight="false" outlineLevel="0" collapsed="false">
      <c r="A180" s="33"/>
      <c r="B180" s="34"/>
      <c r="C180" s="34"/>
      <c r="D180" s="33"/>
      <c r="E180" s="33"/>
      <c r="F180" s="33"/>
      <c r="G180" s="35" t="str">
        <f aca="false">IF(F180="","",IF(IFERROR(INDEX(Intervals!$B$5:$B$20,MATCH(F180,Intervals!$A$5:$A$20,0)),"")=6,"Yes",IF(IFERROR(INDEX(Intervals!$B$5:$B$20,MATCH(F180,Intervals!$A$5:$A$20,0)),"")=12,"No","See scheme")))</f>
        <v/>
      </c>
      <c r="H180" s="35" t="str">
        <f aca="false">IF(C180="","",IF(I180&lt;&gt;"",I180,IF(IFERROR(INDEX(Intervals!$B$5:$B$20,MATCH(F180,Intervals!$A$5:$A$20,0)),0)=0,"",INDEX(Intervals!$B$5:$B$20,MATCH(F180,Intervals!$A$5:$A$20,0)))))</f>
        <v/>
      </c>
      <c r="I180" s="36"/>
      <c r="J180" s="37"/>
      <c r="K180" s="38" t="str">
        <f aca="false">IF(OR(J180="",H180="",H180=0),"",EDATE(J180,H180))</f>
        <v/>
      </c>
      <c r="L180" s="39" t="str">
        <f aca="true">IF(K180="","",K180-TODAY())</f>
        <v/>
      </c>
      <c r="M180" s="35" t="str">
        <f aca="true">IF(C180="","",IF(F180="","Choose a type",IF(H180="","Enter scheme interval",IF(J180="","No examination date",IF(K180&lt;TODAY(),"OVERDUE",IF(K180-TODAY()&lt;=30,"Due within 30 days","In date"))))))</f>
        <v/>
      </c>
      <c r="N180" s="36"/>
      <c r="O180" s="37"/>
      <c r="P180" s="34"/>
      <c r="Q180" s="33"/>
      <c r="R180" s="34"/>
    </row>
    <row r="181" customFormat="false" ht="15" hidden="false" customHeight="false" outlineLevel="0" collapsed="false">
      <c r="A181" s="33"/>
      <c r="B181" s="34"/>
      <c r="C181" s="34"/>
      <c r="D181" s="33"/>
      <c r="E181" s="33"/>
      <c r="F181" s="33"/>
      <c r="G181" s="35" t="str">
        <f aca="false">IF(F181="","",IF(IFERROR(INDEX(Intervals!$B$5:$B$20,MATCH(F181,Intervals!$A$5:$A$20,0)),"")=6,"Yes",IF(IFERROR(INDEX(Intervals!$B$5:$B$20,MATCH(F181,Intervals!$A$5:$A$20,0)),"")=12,"No","See scheme")))</f>
        <v/>
      </c>
      <c r="H181" s="35" t="str">
        <f aca="false">IF(C181="","",IF(I181&lt;&gt;"",I181,IF(IFERROR(INDEX(Intervals!$B$5:$B$20,MATCH(F181,Intervals!$A$5:$A$20,0)),0)=0,"",INDEX(Intervals!$B$5:$B$20,MATCH(F181,Intervals!$A$5:$A$20,0)))))</f>
        <v/>
      </c>
      <c r="I181" s="36"/>
      <c r="J181" s="37"/>
      <c r="K181" s="38" t="str">
        <f aca="false">IF(OR(J181="",H181="",H181=0),"",EDATE(J181,H181))</f>
        <v/>
      </c>
      <c r="L181" s="39" t="str">
        <f aca="true">IF(K181="","",K181-TODAY())</f>
        <v/>
      </c>
      <c r="M181" s="35" t="str">
        <f aca="true">IF(C181="","",IF(F181="","Choose a type",IF(H181="","Enter scheme interval",IF(J181="","No examination date",IF(K181&lt;TODAY(),"OVERDUE",IF(K181-TODAY()&lt;=30,"Due within 30 days","In date"))))))</f>
        <v/>
      </c>
      <c r="N181" s="36"/>
      <c r="O181" s="37"/>
      <c r="P181" s="34"/>
      <c r="Q181" s="33"/>
      <c r="R181" s="34"/>
    </row>
    <row r="182" customFormat="false" ht="15" hidden="false" customHeight="false" outlineLevel="0" collapsed="false">
      <c r="A182" s="33"/>
      <c r="B182" s="34"/>
      <c r="C182" s="34"/>
      <c r="D182" s="33"/>
      <c r="E182" s="33"/>
      <c r="F182" s="33"/>
      <c r="G182" s="35" t="str">
        <f aca="false">IF(F182="","",IF(IFERROR(INDEX(Intervals!$B$5:$B$20,MATCH(F182,Intervals!$A$5:$A$20,0)),"")=6,"Yes",IF(IFERROR(INDEX(Intervals!$B$5:$B$20,MATCH(F182,Intervals!$A$5:$A$20,0)),"")=12,"No","See scheme")))</f>
        <v/>
      </c>
      <c r="H182" s="35" t="str">
        <f aca="false">IF(C182="","",IF(I182&lt;&gt;"",I182,IF(IFERROR(INDEX(Intervals!$B$5:$B$20,MATCH(F182,Intervals!$A$5:$A$20,0)),0)=0,"",INDEX(Intervals!$B$5:$B$20,MATCH(F182,Intervals!$A$5:$A$20,0)))))</f>
        <v/>
      </c>
      <c r="I182" s="36"/>
      <c r="J182" s="37"/>
      <c r="K182" s="38" t="str">
        <f aca="false">IF(OR(J182="",H182="",H182=0),"",EDATE(J182,H182))</f>
        <v/>
      </c>
      <c r="L182" s="39" t="str">
        <f aca="true">IF(K182="","",K182-TODAY())</f>
        <v/>
      </c>
      <c r="M182" s="35" t="str">
        <f aca="true">IF(C182="","",IF(F182="","Choose a type",IF(H182="","Enter scheme interval",IF(J182="","No examination date",IF(K182&lt;TODAY(),"OVERDUE",IF(K182-TODAY()&lt;=30,"Due within 30 days","In date"))))))</f>
        <v/>
      </c>
      <c r="N182" s="36"/>
      <c r="O182" s="37"/>
      <c r="P182" s="34"/>
      <c r="Q182" s="33"/>
      <c r="R182" s="34"/>
    </row>
    <row r="183" customFormat="false" ht="15" hidden="false" customHeight="false" outlineLevel="0" collapsed="false">
      <c r="A183" s="33"/>
      <c r="B183" s="34"/>
      <c r="C183" s="34"/>
      <c r="D183" s="33"/>
      <c r="E183" s="33"/>
      <c r="F183" s="33"/>
      <c r="G183" s="35" t="str">
        <f aca="false">IF(F183="","",IF(IFERROR(INDEX(Intervals!$B$5:$B$20,MATCH(F183,Intervals!$A$5:$A$20,0)),"")=6,"Yes",IF(IFERROR(INDEX(Intervals!$B$5:$B$20,MATCH(F183,Intervals!$A$5:$A$20,0)),"")=12,"No","See scheme")))</f>
        <v/>
      </c>
      <c r="H183" s="35" t="str">
        <f aca="false">IF(C183="","",IF(I183&lt;&gt;"",I183,IF(IFERROR(INDEX(Intervals!$B$5:$B$20,MATCH(F183,Intervals!$A$5:$A$20,0)),0)=0,"",INDEX(Intervals!$B$5:$B$20,MATCH(F183,Intervals!$A$5:$A$20,0)))))</f>
        <v/>
      </c>
      <c r="I183" s="36"/>
      <c r="J183" s="37"/>
      <c r="K183" s="38" t="str">
        <f aca="false">IF(OR(J183="",H183="",H183=0),"",EDATE(J183,H183))</f>
        <v/>
      </c>
      <c r="L183" s="39" t="str">
        <f aca="true">IF(K183="","",K183-TODAY())</f>
        <v/>
      </c>
      <c r="M183" s="35" t="str">
        <f aca="true">IF(C183="","",IF(F183="","Choose a type",IF(H183="","Enter scheme interval",IF(J183="","No examination date",IF(K183&lt;TODAY(),"OVERDUE",IF(K183-TODAY()&lt;=30,"Due within 30 days","In date"))))))</f>
        <v/>
      </c>
      <c r="N183" s="36"/>
      <c r="O183" s="37"/>
      <c r="P183" s="34"/>
      <c r="Q183" s="33"/>
      <c r="R183" s="34"/>
    </row>
    <row r="184" customFormat="false" ht="15" hidden="false" customHeight="false" outlineLevel="0" collapsed="false">
      <c r="A184" s="33"/>
      <c r="B184" s="34"/>
      <c r="C184" s="34"/>
      <c r="D184" s="33"/>
      <c r="E184" s="33"/>
      <c r="F184" s="33"/>
      <c r="G184" s="35" t="str">
        <f aca="false">IF(F184="","",IF(IFERROR(INDEX(Intervals!$B$5:$B$20,MATCH(F184,Intervals!$A$5:$A$20,0)),"")=6,"Yes",IF(IFERROR(INDEX(Intervals!$B$5:$B$20,MATCH(F184,Intervals!$A$5:$A$20,0)),"")=12,"No","See scheme")))</f>
        <v/>
      </c>
      <c r="H184" s="35" t="str">
        <f aca="false">IF(C184="","",IF(I184&lt;&gt;"",I184,IF(IFERROR(INDEX(Intervals!$B$5:$B$20,MATCH(F184,Intervals!$A$5:$A$20,0)),0)=0,"",INDEX(Intervals!$B$5:$B$20,MATCH(F184,Intervals!$A$5:$A$20,0)))))</f>
        <v/>
      </c>
      <c r="I184" s="36"/>
      <c r="J184" s="37"/>
      <c r="K184" s="38" t="str">
        <f aca="false">IF(OR(J184="",H184="",H184=0),"",EDATE(J184,H184))</f>
        <v/>
      </c>
      <c r="L184" s="39" t="str">
        <f aca="true">IF(K184="","",K184-TODAY())</f>
        <v/>
      </c>
      <c r="M184" s="35" t="str">
        <f aca="true">IF(C184="","",IF(F184="","Choose a type",IF(H184="","Enter scheme interval",IF(J184="","No examination date",IF(K184&lt;TODAY(),"OVERDUE",IF(K184-TODAY()&lt;=30,"Due within 30 days","In date"))))))</f>
        <v/>
      </c>
      <c r="N184" s="36"/>
      <c r="O184" s="37"/>
      <c r="P184" s="34"/>
      <c r="Q184" s="33"/>
      <c r="R184" s="34"/>
    </row>
    <row r="185" customFormat="false" ht="15" hidden="false" customHeight="false" outlineLevel="0" collapsed="false">
      <c r="A185" s="33"/>
      <c r="B185" s="34"/>
      <c r="C185" s="34"/>
      <c r="D185" s="33"/>
      <c r="E185" s="33"/>
      <c r="F185" s="33"/>
      <c r="G185" s="35" t="str">
        <f aca="false">IF(F185="","",IF(IFERROR(INDEX(Intervals!$B$5:$B$20,MATCH(F185,Intervals!$A$5:$A$20,0)),"")=6,"Yes",IF(IFERROR(INDEX(Intervals!$B$5:$B$20,MATCH(F185,Intervals!$A$5:$A$20,0)),"")=12,"No","See scheme")))</f>
        <v/>
      </c>
      <c r="H185" s="35" t="str">
        <f aca="false">IF(C185="","",IF(I185&lt;&gt;"",I185,IF(IFERROR(INDEX(Intervals!$B$5:$B$20,MATCH(F185,Intervals!$A$5:$A$20,0)),0)=0,"",INDEX(Intervals!$B$5:$B$20,MATCH(F185,Intervals!$A$5:$A$20,0)))))</f>
        <v/>
      </c>
      <c r="I185" s="36"/>
      <c r="J185" s="37"/>
      <c r="K185" s="38" t="str">
        <f aca="false">IF(OR(J185="",H185="",H185=0),"",EDATE(J185,H185))</f>
        <v/>
      </c>
      <c r="L185" s="39" t="str">
        <f aca="true">IF(K185="","",K185-TODAY())</f>
        <v/>
      </c>
      <c r="M185" s="35" t="str">
        <f aca="true">IF(C185="","",IF(F185="","Choose a type",IF(H185="","Enter scheme interval",IF(J185="","No examination date",IF(K185&lt;TODAY(),"OVERDUE",IF(K185-TODAY()&lt;=30,"Due within 30 days","In date"))))))</f>
        <v/>
      </c>
      <c r="N185" s="36"/>
      <c r="O185" s="37"/>
      <c r="P185" s="34"/>
      <c r="Q185" s="33"/>
      <c r="R185" s="34"/>
    </row>
    <row r="186" customFormat="false" ht="15" hidden="false" customHeight="false" outlineLevel="0" collapsed="false">
      <c r="A186" s="33"/>
      <c r="B186" s="34"/>
      <c r="C186" s="34"/>
      <c r="D186" s="33"/>
      <c r="E186" s="33"/>
      <c r="F186" s="33"/>
      <c r="G186" s="35" t="str">
        <f aca="false">IF(F186="","",IF(IFERROR(INDEX(Intervals!$B$5:$B$20,MATCH(F186,Intervals!$A$5:$A$20,0)),"")=6,"Yes",IF(IFERROR(INDEX(Intervals!$B$5:$B$20,MATCH(F186,Intervals!$A$5:$A$20,0)),"")=12,"No","See scheme")))</f>
        <v/>
      </c>
      <c r="H186" s="35" t="str">
        <f aca="false">IF(C186="","",IF(I186&lt;&gt;"",I186,IF(IFERROR(INDEX(Intervals!$B$5:$B$20,MATCH(F186,Intervals!$A$5:$A$20,0)),0)=0,"",INDEX(Intervals!$B$5:$B$20,MATCH(F186,Intervals!$A$5:$A$20,0)))))</f>
        <v/>
      </c>
      <c r="I186" s="36"/>
      <c r="J186" s="37"/>
      <c r="K186" s="38" t="str">
        <f aca="false">IF(OR(J186="",H186="",H186=0),"",EDATE(J186,H186))</f>
        <v/>
      </c>
      <c r="L186" s="39" t="str">
        <f aca="true">IF(K186="","",K186-TODAY())</f>
        <v/>
      </c>
      <c r="M186" s="35" t="str">
        <f aca="true">IF(C186="","",IF(F186="","Choose a type",IF(H186="","Enter scheme interval",IF(J186="","No examination date",IF(K186&lt;TODAY(),"OVERDUE",IF(K186-TODAY()&lt;=30,"Due within 30 days","In date"))))))</f>
        <v/>
      </c>
      <c r="N186" s="36"/>
      <c r="O186" s="37"/>
      <c r="P186" s="34"/>
      <c r="Q186" s="33"/>
      <c r="R186" s="34"/>
    </row>
    <row r="187" customFormat="false" ht="15" hidden="false" customHeight="false" outlineLevel="0" collapsed="false">
      <c r="A187" s="33"/>
      <c r="B187" s="34"/>
      <c r="C187" s="34"/>
      <c r="D187" s="33"/>
      <c r="E187" s="33"/>
      <c r="F187" s="33"/>
      <c r="G187" s="35" t="str">
        <f aca="false">IF(F187="","",IF(IFERROR(INDEX(Intervals!$B$5:$B$20,MATCH(F187,Intervals!$A$5:$A$20,0)),"")=6,"Yes",IF(IFERROR(INDEX(Intervals!$B$5:$B$20,MATCH(F187,Intervals!$A$5:$A$20,0)),"")=12,"No","See scheme")))</f>
        <v/>
      </c>
      <c r="H187" s="35" t="str">
        <f aca="false">IF(C187="","",IF(I187&lt;&gt;"",I187,IF(IFERROR(INDEX(Intervals!$B$5:$B$20,MATCH(F187,Intervals!$A$5:$A$20,0)),0)=0,"",INDEX(Intervals!$B$5:$B$20,MATCH(F187,Intervals!$A$5:$A$20,0)))))</f>
        <v/>
      </c>
      <c r="I187" s="36"/>
      <c r="J187" s="37"/>
      <c r="K187" s="38" t="str">
        <f aca="false">IF(OR(J187="",H187="",H187=0),"",EDATE(J187,H187))</f>
        <v/>
      </c>
      <c r="L187" s="39" t="str">
        <f aca="true">IF(K187="","",K187-TODAY())</f>
        <v/>
      </c>
      <c r="M187" s="35" t="str">
        <f aca="true">IF(C187="","",IF(F187="","Choose a type",IF(H187="","Enter scheme interval",IF(J187="","No examination date",IF(K187&lt;TODAY(),"OVERDUE",IF(K187-TODAY()&lt;=30,"Due within 30 days","In date"))))))</f>
        <v/>
      </c>
      <c r="N187" s="36"/>
      <c r="O187" s="37"/>
      <c r="P187" s="34"/>
      <c r="Q187" s="33"/>
      <c r="R187" s="34"/>
    </row>
    <row r="188" customFormat="false" ht="15" hidden="false" customHeight="false" outlineLevel="0" collapsed="false">
      <c r="A188" s="33"/>
      <c r="B188" s="34"/>
      <c r="C188" s="34"/>
      <c r="D188" s="33"/>
      <c r="E188" s="33"/>
      <c r="F188" s="33"/>
      <c r="G188" s="35" t="str">
        <f aca="false">IF(F188="","",IF(IFERROR(INDEX(Intervals!$B$5:$B$20,MATCH(F188,Intervals!$A$5:$A$20,0)),"")=6,"Yes",IF(IFERROR(INDEX(Intervals!$B$5:$B$20,MATCH(F188,Intervals!$A$5:$A$20,0)),"")=12,"No","See scheme")))</f>
        <v/>
      </c>
      <c r="H188" s="35" t="str">
        <f aca="false">IF(C188="","",IF(I188&lt;&gt;"",I188,IF(IFERROR(INDEX(Intervals!$B$5:$B$20,MATCH(F188,Intervals!$A$5:$A$20,0)),0)=0,"",INDEX(Intervals!$B$5:$B$20,MATCH(F188,Intervals!$A$5:$A$20,0)))))</f>
        <v/>
      </c>
      <c r="I188" s="36"/>
      <c r="J188" s="37"/>
      <c r="K188" s="38" t="str">
        <f aca="false">IF(OR(J188="",H188="",H188=0),"",EDATE(J188,H188))</f>
        <v/>
      </c>
      <c r="L188" s="39" t="str">
        <f aca="true">IF(K188="","",K188-TODAY())</f>
        <v/>
      </c>
      <c r="M188" s="35" t="str">
        <f aca="true">IF(C188="","",IF(F188="","Choose a type",IF(H188="","Enter scheme interval",IF(J188="","No examination date",IF(K188&lt;TODAY(),"OVERDUE",IF(K188-TODAY()&lt;=30,"Due within 30 days","In date"))))))</f>
        <v/>
      </c>
      <c r="N188" s="36"/>
      <c r="O188" s="37"/>
      <c r="P188" s="34"/>
      <c r="Q188" s="33"/>
      <c r="R188" s="34"/>
    </row>
    <row r="189" customFormat="false" ht="15" hidden="false" customHeight="false" outlineLevel="0" collapsed="false">
      <c r="A189" s="33"/>
      <c r="B189" s="34"/>
      <c r="C189" s="34"/>
      <c r="D189" s="33"/>
      <c r="E189" s="33"/>
      <c r="F189" s="33"/>
      <c r="G189" s="35" t="str">
        <f aca="false">IF(F189="","",IF(IFERROR(INDEX(Intervals!$B$5:$B$20,MATCH(F189,Intervals!$A$5:$A$20,0)),"")=6,"Yes",IF(IFERROR(INDEX(Intervals!$B$5:$B$20,MATCH(F189,Intervals!$A$5:$A$20,0)),"")=12,"No","See scheme")))</f>
        <v/>
      </c>
      <c r="H189" s="35" t="str">
        <f aca="false">IF(C189="","",IF(I189&lt;&gt;"",I189,IF(IFERROR(INDEX(Intervals!$B$5:$B$20,MATCH(F189,Intervals!$A$5:$A$20,0)),0)=0,"",INDEX(Intervals!$B$5:$B$20,MATCH(F189,Intervals!$A$5:$A$20,0)))))</f>
        <v/>
      </c>
      <c r="I189" s="36"/>
      <c r="J189" s="37"/>
      <c r="K189" s="38" t="str">
        <f aca="false">IF(OR(J189="",H189="",H189=0),"",EDATE(J189,H189))</f>
        <v/>
      </c>
      <c r="L189" s="39" t="str">
        <f aca="true">IF(K189="","",K189-TODAY())</f>
        <v/>
      </c>
      <c r="M189" s="35" t="str">
        <f aca="true">IF(C189="","",IF(F189="","Choose a type",IF(H189="","Enter scheme interval",IF(J189="","No examination date",IF(K189&lt;TODAY(),"OVERDUE",IF(K189-TODAY()&lt;=30,"Due within 30 days","In date"))))))</f>
        <v/>
      </c>
      <c r="N189" s="36"/>
      <c r="O189" s="37"/>
      <c r="P189" s="34"/>
      <c r="Q189" s="33"/>
      <c r="R189" s="34"/>
    </row>
    <row r="190" customFormat="false" ht="15" hidden="false" customHeight="false" outlineLevel="0" collapsed="false">
      <c r="A190" s="33"/>
      <c r="B190" s="34"/>
      <c r="C190" s="34"/>
      <c r="D190" s="33"/>
      <c r="E190" s="33"/>
      <c r="F190" s="33"/>
      <c r="G190" s="35" t="str">
        <f aca="false">IF(F190="","",IF(IFERROR(INDEX(Intervals!$B$5:$B$20,MATCH(F190,Intervals!$A$5:$A$20,0)),"")=6,"Yes",IF(IFERROR(INDEX(Intervals!$B$5:$B$20,MATCH(F190,Intervals!$A$5:$A$20,0)),"")=12,"No","See scheme")))</f>
        <v/>
      </c>
      <c r="H190" s="35" t="str">
        <f aca="false">IF(C190="","",IF(I190&lt;&gt;"",I190,IF(IFERROR(INDEX(Intervals!$B$5:$B$20,MATCH(F190,Intervals!$A$5:$A$20,0)),0)=0,"",INDEX(Intervals!$B$5:$B$20,MATCH(F190,Intervals!$A$5:$A$20,0)))))</f>
        <v/>
      </c>
      <c r="I190" s="36"/>
      <c r="J190" s="37"/>
      <c r="K190" s="38" t="str">
        <f aca="false">IF(OR(J190="",H190="",H190=0),"",EDATE(J190,H190))</f>
        <v/>
      </c>
      <c r="L190" s="39" t="str">
        <f aca="true">IF(K190="","",K190-TODAY())</f>
        <v/>
      </c>
      <c r="M190" s="35" t="str">
        <f aca="true">IF(C190="","",IF(F190="","Choose a type",IF(H190="","Enter scheme interval",IF(J190="","No examination date",IF(K190&lt;TODAY(),"OVERDUE",IF(K190-TODAY()&lt;=30,"Due within 30 days","In date"))))))</f>
        <v/>
      </c>
      <c r="N190" s="36"/>
      <c r="O190" s="37"/>
      <c r="P190" s="34"/>
      <c r="Q190" s="33"/>
      <c r="R190" s="34"/>
    </row>
    <row r="191" customFormat="false" ht="15" hidden="false" customHeight="false" outlineLevel="0" collapsed="false">
      <c r="A191" s="33"/>
      <c r="B191" s="34"/>
      <c r="C191" s="34"/>
      <c r="D191" s="33"/>
      <c r="E191" s="33"/>
      <c r="F191" s="33"/>
      <c r="G191" s="35" t="str">
        <f aca="false">IF(F191="","",IF(IFERROR(INDEX(Intervals!$B$5:$B$20,MATCH(F191,Intervals!$A$5:$A$20,0)),"")=6,"Yes",IF(IFERROR(INDEX(Intervals!$B$5:$B$20,MATCH(F191,Intervals!$A$5:$A$20,0)),"")=12,"No","See scheme")))</f>
        <v/>
      </c>
      <c r="H191" s="35" t="str">
        <f aca="false">IF(C191="","",IF(I191&lt;&gt;"",I191,IF(IFERROR(INDEX(Intervals!$B$5:$B$20,MATCH(F191,Intervals!$A$5:$A$20,0)),0)=0,"",INDEX(Intervals!$B$5:$B$20,MATCH(F191,Intervals!$A$5:$A$20,0)))))</f>
        <v/>
      </c>
      <c r="I191" s="36"/>
      <c r="J191" s="37"/>
      <c r="K191" s="38" t="str">
        <f aca="false">IF(OR(J191="",H191="",H191=0),"",EDATE(J191,H191))</f>
        <v/>
      </c>
      <c r="L191" s="39" t="str">
        <f aca="true">IF(K191="","",K191-TODAY())</f>
        <v/>
      </c>
      <c r="M191" s="35" t="str">
        <f aca="true">IF(C191="","",IF(F191="","Choose a type",IF(H191="","Enter scheme interval",IF(J191="","No examination date",IF(K191&lt;TODAY(),"OVERDUE",IF(K191-TODAY()&lt;=30,"Due within 30 days","In date"))))))</f>
        <v/>
      </c>
      <c r="N191" s="36"/>
      <c r="O191" s="37"/>
      <c r="P191" s="34"/>
      <c r="Q191" s="33"/>
      <c r="R191" s="34"/>
    </row>
    <row r="192" customFormat="false" ht="15" hidden="false" customHeight="false" outlineLevel="0" collapsed="false">
      <c r="A192" s="33"/>
      <c r="B192" s="34"/>
      <c r="C192" s="34"/>
      <c r="D192" s="33"/>
      <c r="E192" s="33"/>
      <c r="F192" s="33"/>
      <c r="G192" s="35" t="str">
        <f aca="false">IF(F192="","",IF(IFERROR(INDEX(Intervals!$B$5:$B$20,MATCH(F192,Intervals!$A$5:$A$20,0)),"")=6,"Yes",IF(IFERROR(INDEX(Intervals!$B$5:$B$20,MATCH(F192,Intervals!$A$5:$A$20,0)),"")=12,"No","See scheme")))</f>
        <v/>
      </c>
      <c r="H192" s="35" t="str">
        <f aca="false">IF(C192="","",IF(I192&lt;&gt;"",I192,IF(IFERROR(INDEX(Intervals!$B$5:$B$20,MATCH(F192,Intervals!$A$5:$A$20,0)),0)=0,"",INDEX(Intervals!$B$5:$B$20,MATCH(F192,Intervals!$A$5:$A$20,0)))))</f>
        <v/>
      </c>
      <c r="I192" s="36"/>
      <c r="J192" s="37"/>
      <c r="K192" s="38" t="str">
        <f aca="false">IF(OR(J192="",H192="",H192=0),"",EDATE(J192,H192))</f>
        <v/>
      </c>
      <c r="L192" s="39" t="str">
        <f aca="true">IF(K192="","",K192-TODAY())</f>
        <v/>
      </c>
      <c r="M192" s="35" t="str">
        <f aca="true">IF(C192="","",IF(F192="","Choose a type",IF(H192="","Enter scheme interval",IF(J192="","No examination date",IF(K192&lt;TODAY(),"OVERDUE",IF(K192-TODAY()&lt;=30,"Due within 30 days","In date"))))))</f>
        <v/>
      </c>
      <c r="N192" s="36"/>
      <c r="O192" s="37"/>
      <c r="P192" s="34"/>
      <c r="Q192" s="33"/>
      <c r="R192" s="34"/>
    </row>
    <row r="193" customFormat="false" ht="15" hidden="false" customHeight="false" outlineLevel="0" collapsed="false">
      <c r="A193" s="33"/>
      <c r="B193" s="34"/>
      <c r="C193" s="34"/>
      <c r="D193" s="33"/>
      <c r="E193" s="33"/>
      <c r="F193" s="33"/>
      <c r="G193" s="35" t="str">
        <f aca="false">IF(F193="","",IF(IFERROR(INDEX(Intervals!$B$5:$B$20,MATCH(F193,Intervals!$A$5:$A$20,0)),"")=6,"Yes",IF(IFERROR(INDEX(Intervals!$B$5:$B$20,MATCH(F193,Intervals!$A$5:$A$20,0)),"")=12,"No","See scheme")))</f>
        <v/>
      </c>
      <c r="H193" s="35" t="str">
        <f aca="false">IF(C193="","",IF(I193&lt;&gt;"",I193,IF(IFERROR(INDEX(Intervals!$B$5:$B$20,MATCH(F193,Intervals!$A$5:$A$20,0)),0)=0,"",INDEX(Intervals!$B$5:$B$20,MATCH(F193,Intervals!$A$5:$A$20,0)))))</f>
        <v/>
      </c>
      <c r="I193" s="36"/>
      <c r="J193" s="37"/>
      <c r="K193" s="38" t="str">
        <f aca="false">IF(OR(J193="",H193="",H193=0),"",EDATE(J193,H193))</f>
        <v/>
      </c>
      <c r="L193" s="39" t="str">
        <f aca="true">IF(K193="","",K193-TODAY())</f>
        <v/>
      </c>
      <c r="M193" s="35" t="str">
        <f aca="true">IF(C193="","",IF(F193="","Choose a type",IF(H193="","Enter scheme interval",IF(J193="","No examination date",IF(K193&lt;TODAY(),"OVERDUE",IF(K193-TODAY()&lt;=30,"Due within 30 days","In date"))))))</f>
        <v/>
      </c>
      <c r="N193" s="36"/>
      <c r="O193" s="37"/>
      <c r="P193" s="34"/>
      <c r="Q193" s="33"/>
      <c r="R193" s="34"/>
    </row>
    <row r="194" customFormat="false" ht="15" hidden="false" customHeight="false" outlineLevel="0" collapsed="false">
      <c r="A194" s="33"/>
      <c r="B194" s="34"/>
      <c r="C194" s="34"/>
      <c r="D194" s="33"/>
      <c r="E194" s="33"/>
      <c r="F194" s="33"/>
      <c r="G194" s="35" t="str">
        <f aca="false">IF(F194="","",IF(IFERROR(INDEX(Intervals!$B$5:$B$20,MATCH(F194,Intervals!$A$5:$A$20,0)),"")=6,"Yes",IF(IFERROR(INDEX(Intervals!$B$5:$B$20,MATCH(F194,Intervals!$A$5:$A$20,0)),"")=12,"No","See scheme")))</f>
        <v/>
      </c>
      <c r="H194" s="35" t="str">
        <f aca="false">IF(C194="","",IF(I194&lt;&gt;"",I194,IF(IFERROR(INDEX(Intervals!$B$5:$B$20,MATCH(F194,Intervals!$A$5:$A$20,0)),0)=0,"",INDEX(Intervals!$B$5:$B$20,MATCH(F194,Intervals!$A$5:$A$20,0)))))</f>
        <v/>
      </c>
      <c r="I194" s="36"/>
      <c r="J194" s="37"/>
      <c r="K194" s="38" t="str">
        <f aca="false">IF(OR(J194="",H194="",H194=0),"",EDATE(J194,H194))</f>
        <v/>
      </c>
      <c r="L194" s="39" t="str">
        <f aca="true">IF(K194="","",K194-TODAY())</f>
        <v/>
      </c>
      <c r="M194" s="35" t="str">
        <f aca="true">IF(C194="","",IF(F194="","Choose a type",IF(H194="","Enter scheme interval",IF(J194="","No examination date",IF(K194&lt;TODAY(),"OVERDUE",IF(K194-TODAY()&lt;=30,"Due within 30 days","In date"))))))</f>
        <v/>
      </c>
      <c r="N194" s="36"/>
      <c r="O194" s="37"/>
      <c r="P194" s="34"/>
      <c r="Q194" s="33"/>
      <c r="R194" s="34"/>
    </row>
    <row r="195" customFormat="false" ht="15" hidden="false" customHeight="false" outlineLevel="0" collapsed="false">
      <c r="A195" s="33"/>
      <c r="B195" s="34"/>
      <c r="C195" s="34"/>
      <c r="D195" s="33"/>
      <c r="E195" s="33"/>
      <c r="F195" s="33"/>
      <c r="G195" s="35" t="str">
        <f aca="false">IF(F195="","",IF(IFERROR(INDEX(Intervals!$B$5:$B$20,MATCH(F195,Intervals!$A$5:$A$20,0)),"")=6,"Yes",IF(IFERROR(INDEX(Intervals!$B$5:$B$20,MATCH(F195,Intervals!$A$5:$A$20,0)),"")=12,"No","See scheme")))</f>
        <v/>
      </c>
      <c r="H195" s="35" t="str">
        <f aca="false">IF(C195="","",IF(I195&lt;&gt;"",I195,IF(IFERROR(INDEX(Intervals!$B$5:$B$20,MATCH(F195,Intervals!$A$5:$A$20,0)),0)=0,"",INDEX(Intervals!$B$5:$B$20,MATCH(F195,Intervals!$A$5:$A$20,0)))))</f>
        <v/>
      </c>
      <c r="I195" s="36"/>
      <c r="J195" s="37"/>
      <c r="K195" s="38" t="str">
        <f aca="false">IF(OR(J195="",H195="",H195=0),"",EDATE(J195,H195))</f>
        <v/>
      </c>
      <c r="L195" s="39" t="str">
        <f aca="true">IF(K195="","",K195-TODAY())</f>
        <v/>
      </c>
      <c r="M195" s="35" t="str">
        <f aca="true">IF(C195="","",IF(F195="","Choose a type",IF(H195="","Enter scheme interval",IF(J195="","No examination date",IF(K195&lt;TODAY(),"OVERDUE",IF(K195-TODAY()&lt;=30,"Due within 30 days","In date"))))))</f>
        <v/>
      </c>
      <c r="N195" s="36"/>
      <c r="O195" s="37"/>
      <c r="P195" s="34"/>
      <c r="Q195" s="33"/>
      <c r="R195" s="34"/>
    </row>
    <row r="196" customFormat="false" ht="15" hidden="false" customHeight="false" outlineLevel="0" collapsed="false">
      <c r="A196" s="33"/>
      <c r="B196" s="34"/>
      <c r="C196" s="34"/>
      <c r="D196" s="33"/>
      <c r="E196" s="33"/>
      <c r="F196" s="33"/>
      <c r="G196" s="35" t="str">
        <f aca="false">IF(F196="","",IF(IFERROR(INDEX(Intervals!$B$5:$B$20,MATCH(F196,Intervals!$A$5:$A$20,0)),"")=6,"Yes",IF(IFERROR(INDEX(Intervals!$B$5:$B$20,MATCH(F196,Intervals!$A$5:$A$20,0)),"")=12,"No","See scheme")))</f>
        <v/>
      </c>
      <c r="H196" s="35" t="str">
        <f aca="false">IF(C196="","",IF(I196&lt;&gt;"",I196,IF(IFERROR(INDEX(Intervals!$B$5:$B$20,MATCH(F196,Intervals!$A$5:$A$20,0)),0)=0,"",INDEX(Intervals!$B$5:$B$20,MATCH(F196,Intervals!$A$5:$A$20,0)))))</f>
        <v/>
      </c>
      <c r="I196" s="36"/>
      <c r="J196" s="37"/>
      <c r="K196" s="38" t="str">
        <f aca="false">IF(OR(J196="",H196="",H196=0),"",EDATE(J196,H196))</f>
        <v/>
      </c>
      <c r="L196" s="39" t="str">
        <f aca="true">IF(K196="","",K196-TODAY())</f>
        <v/>
      </c>
      <c r="M196" s="35" t="str">
        <f aca="true">IF(C196="","",IF(F196="","Choose a type",IF(H196="","Enter scheme interval",IF(J196="","No examination date",IF(K196&lt;TODAY(),"OVERDUE",IF(K196-TODAY()&lt;=30,"Due within 30 days","In date"))))))</f>
        <v/>
      </c>
      <c r="N196" s="36"/>
      <c r="O196" s="37"/>
      <c r="P196" s="34"/>
      <c r="Q196" s="33"/>
      <c r="R196" s="34"/>
    </row>
    <row r="197" customFormat="false" ht="15" hidden="false" customHeight="false" outlineLevel="0" collapsed="false">
      <c r="A197" s="33"/>
      <c r="B197" s="34"/>
      <c r="C197" s="34"/>
      <c r="D197" s="33"/>
      <c r="E197" s="33"/>
      <c r="F197" s="33"/>
      <c r="G197" s="35" t="str">
        <f aca="false">IF(F197="","",IF(IFERROR(INDEX(Intervals!$B$5:$B$20,MATCH(F197,Intervals!$A$5:$A$20,0)),"")=6,"Yes",IF(IFERROR(INDEX(Intervals!$B$5:$B$20,MATCH(F197,Intervals!$A$5:$A$20,0)),"")=12,"No","See scheme")))</f>
        <v/>
      </c>
      <c r="H197" s="35" t="str">
        <f aca="false">IF(C197="","",IF(I197&lt;&gt;"",I197,IF(IFERROR(INDEX(Intervals!$B$5:$B$20,MATCH(F197,Intervals!$A$5:$A$20,0)),0)=0,"",INDEX(Intervals!$B$5:$B$20,MATCH(F197,Intervals!$A$5:$A$20,0)))))</f>
        <v/>
      </c>
      <c r="I197" s="36"/>
      <c r="J197" s="37"/>
      <c r="K197" s="38" t="str">
        <f aca="false">IF(OR(J197="",H197="",H197=0),"",EDATE(J197,H197))</f>
        <v/>
      </c>
      <c r="L197" s="39" t="str">
        <f aca="true">IF(K197="","",K197-TODAY())</f>
        <v/>
      </c>
      <c r="M197" s="35" t="str">
        <f aca="true">IF(C197="","",IF(F197="","Choose a type",IF(H197="","Enter scheme interval",IF(J197="","No examination date",IF(K197&lt;TODAY(),"OVERDUE",IF(K197-TODAY()&lt;=30,"Due within 30 days","In date"))))))</f>
        <v/>
      </c>
      <c r="N197" s="36"/>
      <c r="O197" s="37"/>
      <c r="P197" s="34"/>
      <c r="Q197" s="33"/>
      <c r="R197" s="34"/>
    </row>
    <row r="198" customFormat="false" ht="15" hidden="false" customHeight="false" outlineLevel="0" collapsed="false">
      <c r="A198" s="33"/>
      <c r="B198" s="34"/>
      <c r="C198" s="34"/>
      <c r="D198" s="33"/>
      <c r="E198" s="33"/>
      <c r="F198" s="33"/>
      <c r="G198" s="35" t="str">
        <f aca="false">IF(F198="","",IF(IFERROR(INDEX(Intervals!$B$5:$B$20,MATCH(F198,Intervals!$A$5:$A$20,0)),"")=6,"Yes",IF(IFERROR(INDEX(Intervals!$B$5:$B$20,MATCH(F198,Intervals!$A$5:$A$20,0)),"")=12,"No","See scheme")))</f>
        <v/>
      </c>
      <c r="H198" s="35" t="str">
        <f aca="false">IF(C198="","",IF(I198&lt;&gt;"",I198,IF(IFERROR(INDEX(Intervals!$B$5:$B$20,MATCH(F198,Intervals!$A$5:$A$20,0)),0)=0,"",INDEX(Intervals!$B$5:$B$20,MATCH(F198,Intervals!$A$5:$A$20,0)))))</f>
        <v/>
      </c>
      <c r="I198" s="36"/>
      <c r="J198" s="37"/>
      <c r="K198" s="38" t="str">
        <f aca="false">IF(OR(J198="",H198="",H198=0),"",EDATE(J198,H198))</f>
        <v/>
      </c>
      <c r="L198" s="39" t="str">
        <f aca="true">IF(K198="","",K198-TODAY())</f>
        <v/>
      </c>
      <c r="M198" s="35" t="str">
        <f aca="true">IF(C198="","",IF(F198="","Choose a type",IF(H198="","Enter scheme interval",IF(J198="","No examination date",IF(K198&lt;TODAY(),"OVERDUE",IF(K198-TODAY()&lt;=30,"Due within 30 days","In date"))))))</f>
        <v/>
      </c>
      <c r="N198" s="36"/>
      <c r="O198" s="37"/>
      <c r="P198" s="34"/>
      <c r="Q198" s="33"/>
      <c r="R198" s="34"/>
    </row>
    <row r="199" customFormat="false" ht="15" hidden="false" customHeight="false" outlineLevel="0" collapsed="false">
      <c r="A199" s="33"/>
      <c r="B199" s="34"/>
      <c r="C199" s="34"/>
      <c r="D199" s="33"/>
      <c r="E199" s="33"/>
      <c r="F199" s="33"/>
      <c r="G199" s="35" t="str">
        <f aca="false">IF(F199="","",IF(IFERROR(INDEX(Intervals!$B$5:$B$20,MATCH(F199,Intervals!$A$5:$A$20,0)),"")=6,"Yes",IF(IFERROR(INDEX(Intervals!$B$5:$B$20,MATCH(F199,Intervals!$A$5:$A$20,0)),"")=12,"No","See scheme")))</f>
        <v/>
      </c>
      <c r="H199" s="35" t="str">
        <f aca="false">IF(C199="","",IF(I199&lt;&gt;"",I199,IF(IFERROR(INDEX(Intervals!$B$5:$B$20,MATCH(F199,Intervals!$A$5:$A$20,0)),0)=0,"",INDEX(Intervals!$B$5:$B$20,MATCH(F199,Intervals!$A$5:$A$20,0)))))</f>
        <v/>
      </c>
      <c r="I199" s="36"/>
      <c r="J199" s="37"/>
      <c r="K199" s="38" t="str">
        <f aca="false">IF(OR(J199="",H199="",H199=0),"",EDATE(J199,H199))</f>
        <v/>
      </c>
      <c r="L199" s="39" t="str">
        <f aca="true">IF(K199="","",K199-TODAY())</f>
        <v/>
      </c>
      <c r="M199" s="35" t="str">
        <f aca="true">IF(C199="","",IF(F199="","Choose a type",IF(H199="","Enter scheme interval",IF(J199="","No examination date",IF(K199&lt;TODAY(),"OVERDUE",IF(K199-TODAY()&lt;=30,"Due within 30 days","In date"))))))</f>
        <v/>
      </c>
      <c r="N199" s="36"/>
      <c r="O199" s="37"/>
      <c r="P199" s="34"/>
      <c r="Q199" s="33"/>
      <c r="R199" s="34"/>
    </row>
    <row r="200" customFormat="false" ht="15" hidden="false" customHeight="false" outlineLevel="0" collapsed="false">
      <c r="A200" s="33"/>
      <c r="B200" s="34"/>
      <c r="C200" s="34"/>
      <c r="D200" s="33"/>
      <c r="E200" s="33"/>
      <c r="F200" s="33"/>
      <c r="G200" s="35" t="str">
        <f aca="false">IF(F200="","",IF(IFERROR(INDEX(Intervals!$B$5:$B$20,MATCH(F200,Intervals!$A$5:$A$20,0)),"")=6,"Yes",IF(IFERROR(INDEX(Intervals!$B$5:$B$20,MATCH(F200,Intervals!$A$5:$A$20,0)),"")=12,"No","See scheme")))</f>
        <v/>
      </c>
      <c r="H200" s="35" t="str">
        <f aca="false">IF(C200="","",IF(I200&lt;&gt;"",I200,IF(IFERROR(INDEX(Intervals!$B$5:$B$20,MATCH(F200,Intervals!$A$5:$A$20,0)),0)=0,"",INDEX(Intervals!$B$5:$B$20,MATCH(F200,Intervals!$A$5:$A$20,0)))))</f>
        <v/>
      </c>
      <c r="I200" s="36"/>
      <c r="J200" s="37"/>
      <c r="K200" s="38" t="str">
        <f aca="false">IF(OR(J200="",H200="",H200=0),"",EDATE(J200,H200))</f>
        <v/>
      </c>
      <c r="L200" s="39" t="str">
        <f aca="true">IF(K200="","",K200-TODAY())</f>
        <v/>
      </c>
      <c r="M200" s="35" t="str">
        <f aca="true">IF(C200="","",IF(F200="","Choose a type",IF(H200="","Enter scheme interval",IF(J200="","No examination date",IF(K200&lt;TODAY(),"OVERDUE",IF(K200-TODAY()&lt;=30,"Due within 30 days","In date"))))))</f>
        <v/>
      </c>
      <c r="N200" s="36"/>
      <c r="O200" s="37"/>
      <c r="P200" s="34"/>
      <c r="Q200" s="33"/>
      <c r="R200" s="34"/>
    </row>
    <row r="201" customFormat="false" ht="15" hidden="false" customHeight="false" outlineLevel="0" collapsed="false">
      <c r="A201" s="33"/>
      <c r="B201" s="34"/>
      <c r="C201" s="34"/>
      <c r="D201" s="33"/>
      <c r="E201" s="33"/>
      <c r="F201" s="33"/>
      <c r="G201" s="35" t="str">
        <f aca="false">IF(F201="","",IF(IFERROR(INDEX(Intervals!$B$5:$B$20,MATCH(F201,Intervals!$A$5:$A$20,0)),"")=6,"Yes",IF(IFERROR(INDEX(Intervals!$B$5:$B$20,MATCH(F201,Intervals!$A$5:$A$20,0)),"")=12,"No","See scheme")))</f>
        <v/>
      </c>
      <c r="H201" s="35" t="str">
        <f aca="false">IF(C201="","",IF(I201&lt;&gt;"",I201,IF(IFERROR(INDEX(Intervals!$B$5:$B$20,MATCH(F201,Intervals!$A$5:$A$20,0)),0)=0,"",INDEX(Intervals!$B$5:$B$20,MATCH(F201,Intervals!$A$5:$A$20,0)))))</f>
        <v/>
      </c>
      <c r="I201" s="36"/>
      <c r="J201" s="37"/>
      <c r="K201" s="38" t="str">
        <f aca="false">IF(OR(J201="",H201="",H201=0),"",EDATE(J201,H201))</f>
        <v/>
      </c>
      <c r="L201" s="39" t="str">
        <f aca="true">IF(K201="","",K201-TODAY())</f>
        <v/>
      </c>
      <c r="M201" s="35" t="str">
        <f aca="true">IF(C201="","",IF(F201="","Choose a type",IF(H201="","Enter scheme interval",IF(J201="","No examination date",IF(K201&lt;TODAY(),"OVERDUE",IF(K201-TODAY()&lt;=30,"Due within 30 days","In date"))))))</f>
        <v/>
      </c>
      <c r="N201" s="36"/>
      <c r="O201" s="37"/>
      <c r="P201" s="34"/>
      <c r="Q201" s="33"/>
      <c r="R201" s="34"/>
    </row>
    <row r="202" customFormat="false" ht="15" hidden="false" customHeight="false" outlineLevel="0" collapsed="false">
      <c r="A202" s="33"/>
      <c r="B202" s="34"/>
      <c r="C202" s="34"/>
      <c r="D202" s="33"/>
      <c r="E202" s="33"/>
      <c r="F202" s="33"/>
      <c r="G202" s="35" t="str">
        <f aca="false">IF(F202="","",IF(IFERROR(INDEX(Intervals!$B$5:$B$20,MATCH(F202,Intervals!$A$5:$A$20,0)),"")=6,"Yes",IF(IFERROR(INDEX(Intervals!$B$5:$B$20,MATCH(F202,Intervals!$A$5:$A$20,0)),"")=12,"No","See scheme")))</f>
        <v/>
      </c>
      <c r="H202" s="35" t="str">
        <f aca="false">IF(C202="","",IF(I202&lt;&gt;"",I202,IF(IFERROR(INDEX(Intervals!$B$5:$B$20,MATCH(F202,Intervals!$A$5:$A$20,0)),0)=0,"",INDEX(Intervals!$B$5:$B$20,MATCH(F202,Intervals!$A$5:$A$20,0)))))</f>
        <v/>
      </c>
      <c r="I202" s="36"/>
      <c r="J202" s="37"/>
      <c r="K202" s="38" t="str">
        <f aca="false">IF(OR(J202="",H202="",H202=0),"",EDATE(J202,H202))</f>
        <v/>
      </c>
      <c r="L202" s="39" t="str">
        <f aca="true">IF(K202="","",K202-TODAY())</f>
        <v/>
      </c>
      <c r="M202" s="35" t="str">
        <f aca="true">IF(C202="","",IF(F202="","Choose a type",IF(H202="","Enter scheme interval",IF(J202="","No examination date",IF(K202&lt;TODAY(),"OVERDUE",IF(K202-TODAY()&lt;=30,"Due within 30 days","In date"))))))</f>
        <v/>
      </c>
      <c r="N202" s="36"/>
      <c r="O202" s="37"/>
      <c r="P202" s="34"/>
      <c r="Q202" s="33"/>
      <c r="R202" s="34"/>
    </row>
    <row r="203" customFormat="false" ht="15" hidden="false" customHeight="false" outlineLevel="0" collapsed="false">
      <c r="A203" s="33"/>
      <c r="B203" s="34"/>
      <c r="C203" s="34"/>
      <c r="D203" s="33"/>
      <c r="E203" s="33"/>
      <c r="F203" s="33"/>
      <c r="G203" s="35" t="str">
        <f aca="false">IF(F203="","",IF(IFERROR(INDEX(Intervals!$B$5:$B$20,MATCH(F203,Intervals!$A$5:$A$20,0)),"")=6,"Yes",IF(IFERROR(INDEX(Intervals!$B$5:$B$20,MATCH(F203,Intervals!$A$5:$A$20,0)),"")=12,"No","See scheme")))</f>
        <v/>
      </c>
      <c r="H203" s="35" t="str">
        <f aca="false">IF(C203="","",IF(I203&lt;&gt;"",I203,IF(IFERROR(INDEX(Intervals!$B$5:$B$20,MATCH(F203,Intervals!$A$5:$A$20,0)),0)=0,"",INDEX(Intervals!$B$5:$B$20,MATCH(F203,Intervals!$A$5:$A$20,0)))))</f>
        <v/>
      </c>
      <c r="I203" s="36"/>
      <c r="J203" s="37"/>
      <c r="K203" s="38" t="str">
        <f aca="false">IF(OR(J203="",H203="",H203=0),"",EDATE(J203,H203))</f>
        <v/>
      </c>
      <c r="L203" s="39" t="str">
        <f aca="true">IF(K203="","",K203-TODAY())</f>
        <v/>
      </c>
      <c r="M203" s="35" t="str">
        <f aca="true">IF(C203="","",IF(F203="","Choose a type",IF(H203="","Enter scheme interval",IF(J203="","No examination date",IF(K203&lt;TODAY(),"OVERDUE",IF(K203-TODAY()&lt;=30,"Due within 30 days","In date"))))))</f>
        <v/>
      </c>
      <c r="N203" s="36"/>
      <c r="O203" s="37"/>
      <c r="P203" s="34"/>
      <c r="Q203" s="33"/>
      <c r="R203" s="34"/>
    </row>
    <row r="204" customFormat="false" ht="15" hidden="false" customHeight="false" outlineLevel="0" collapsed="false">
      <c r="A204" s="33"/>
      <c r="B204" s="34"/>
      <c r="C204" s="34"/>
      <c r="D204" s="33"/>
      <c r="E204" s="33"/>
      <c r="F204" s="33"/>
      <c r="G204" s="35" t="str">
        <f aca="false">IF(F204="","",IF(IFERROR(INDEX(Intervals!$B$5:$B$20,MATCH(F204,Intervals!$A$5:$A$20,0)),"")=6,"Yes",IF(IFERROR(INDEX(Intervals!$B$5:$B$20,MATCH(F204,Intervals!$A$5:$A$20,0)),"")=12,"No","See scheme")))</f>
        <v/>
      </c>
      <c r="H204" s="35" t="str">
        <f aca="false">IF(C204="","",IF(I204&lt;&gt;"",I204,IF(IFERROR(INDEX(Intervals!$B$5:$B$20,MATCH(F204,Intervals!$A$5:$A$20,0)),0)=0,"",INDEX(Intervals!$B$5:$B$20,MATCH(F204,Intervals!$A$5:$A$20,0)))))</f>
        <v/>
      </c>
      <c r="I204" s="36"/>
      <c r="J204" s="37"/>
      <c r="K204" s="38" t="str">
        <f aca="false">IF(OR(J204="",H204="",H204=0),"",EDATE(J204,H204))</f>
        <v/>
      </c>
      <c r="L204" s="39" t="str">
        <f aca="true">IF(K204="","",K204-TODAY())</f>
        <v/>
      </c>
      <c r="M204" s="35" t="str">
        <f aca="true">IF(C204="","",IF(F204="","Choose a type",IF(H204="","Enter scheme interval",IF(J204="","No examination date",IF(K204&lt;TODAY(),"OVERDUE",IF(K204-TODAY()&lt;=30,"Due within 30 days","In date"))))))</f>
        <v/>
      </c>
      <c r="N204" s="36"/>
      <c r="O204" s="37"/>
      <c r="P204" s="34"/>
      <c r="Q204" s="33"/>
      <c r="R204" s="34"/>
    </row>
    <row r="205" customFormat="false" ht="15" hidden="false" customHeight="false" outlineLevel="0" collapsed="false">
      <c r="A205" s="33"/>
      <c r="B205" s="34"/>
      <c r="C205" s="34"/>
      <c r="D205" s="33"/>
      <c r="E205" s="33"/>
      <c r="F205" s="33"/>
      <c r="G205" s="35" t="str">
        <f aca="false">IF(F205="","",IF(IFERROR(INDEX(Intervals!$B$5:$B$20,MATCH(F205,Intervals!$A$5:$A$20,0)),"")=6,"Yes",IF(IFERROR(INDEX(Intervals!$B$5:$B$20,MATCH(F205,Intervals!$A$5:$A$20,0)),"")=12,"No","See scheme")))</f>
        <v/>
      </c>
      <c r="H205" s="35" t="str">
        <f aca="false">IF(C205="","",IF(I205&lt;&gt;"",I205,IF(IFERROR(INDEX(Intervals!$B$5:$B$20,MATCH(F205,Intervals!$A$5:$A$20,0)),0)=0,"",INDEX(Intervals!$B$5:$B$20,MATCH(F205,Intervals!$A$5:$A$20,0)))))</f>
        <v/>
      </c>
      <c r="I205" s="36"/>
      <c r="J205" s="37"/>
      <c r="K205" s="38" t="str">
        <f aca="false">IF(OR(J205="",H205="",H205=0),"",EDATE(J205,H205))</f>
        <v/>
      </c>
      <c r="L205" s="39" t="str">
        <f aca="true">IF(K205="","",K205-TODAY())</f>
        <v/>
      </c>
      <c r="M205" s="35" t="str">
        <f aca="true">IF(C205="","",IF(F205="","Choose a type",IF(H205="","Enter scheme interval",IF(J205="","No examination date",IF(K205&lt;TODAY(),"OVERDUE",IF(K205-TODAY()&lt;=30,"Due within 30 days","In date"))))))</f>
        <v/>
      </c>
      <c r="N205" s="36"/>
      <c r="O205" s="37"/>
      <c r="P205" s="34"/>
      <c r="Q205" s="33"/>
      <c r="R205" s="34"/>
    </row>
    <row r="206" customFormat="false" ht="15" hidden="false" customHeight="false" outlineLevel="0" collapsed="false">
      <c r="A206" s="33"/>
      <c r="B206" s="34"/>
      <c r="C206" s="34"/>
      <c r="D206" s="33"/>
      <c r="E206" s="33"/>
      <c r="F206" s="33"/>
      <c r="G206" s="35" t="str">
        <f aca="false">IF(F206="","",IF(IFERROR(INDEX(Intervals!$B$5:$B$20,MATCH(F206,Intervals!$A$5:$A$20,0)),"")=6,"Yes",IF(IFERROR(INDEX(Intervals!$B$5:$B$20,MATCH(F206,Intervals!$A$5:$A$20,0)),"")=12,"No","See scheme")))</f>
        <v/>
      </c>
      <c r="H206" s="35" t="str">
        <f aca="false">IF(C206="","",IF(I206&lt;&gt;"",I206,IF(IFERROR(INDEX(Intervals!$B$5:$B$20,MATCH(F206,Intervals!$A$5:$A$20,0)),0)=0,"",INDEX(Intervals!$B$5:$B$20,MATCH(F206,Intervals!$A$5:$A$20,0)))))</f>
        <v/>
      </c>
      <c r="I206" s="36"/>
      <c r="J206" s="37"/>
      <c r="K206" s="38" t="str">
        <f aca="false">IF(OR(J206="",H206="",H206=0),"",EDATE(J206,H206))</f>
        <v/>
      </c>
      <c r="L206" s="39" t="str">
        <f aca="true">IF(K206="","",K206-TODAY())</f>
        <v/>
      </c>
      <c r="M206" s="35" t="str">
        <f aca="true">IF(C206="","",IF(F206="","Choose a type",IF(H206="","Enter scheme interval",IF(J206="","No examination date",IF(K206&lt;TODAY(),"OVERDUE",IF(K206-TODAY()&lt;=30,"Due within 30 days","In date"))))))</f>
        <v/>
      </c>
      <c r="N206" s="36"/>
      <c r="O206" s="37"/>
      <c r="P206" s="34"/>
      <c r="Q206" s="33"/>
      <c r="R206" s="34"/>
    </row>
    <row r="207" customFormat="false" ht="15" hidden="false" customHeight="false" outlineLevel="0" collapsed="false">
      <c r="A207" s="33"/>
      <c r="B207" s="34"/>
      <c r="C207" s="34"/>
      <c r="D207" s="33"/>
      <c r="E207" s="33"/>
      <c r="F207" s="33"/>
      <c r="G207" s="35" t="str">
        <f aca="false">IF(F207="","",IF(IFERROR(INDEX(Intervals!$B$5:$B$20,MATCH(F207,Intervals!$A$5:$A$20,0)),"")=6,"Yes",IF(IFERROR(INDEX(Intervals!$B$5:$B$20,MATCH(F207,Intervals!$A$5:$A$20,0)),"")=12,"No","See scheme")))</f>
        <v/>
      </c>
      <c r="H207" s="35" t="str">
        <f aca="false">IF(C207="","",IF(I207&lt;&gt;"",I207,IF(IFERROR(INDEX(Intervals!$B$5:$B$20,MATCH(F207,Intervals!$A$5:$A$20,0)),0)=0,"",INDEX(Intervals!$B$5:$B$20,MATCH(F207,Intervals!$A$5:$A$20,0)))))</f>
        <v/>
      </c>
      <c r="I207" s="36"/>
      <c r="J207" s="37"/>
      <c r="K207" s="38" t="str">
        <f aca="false">IF(OR(J207="",H207="",H207=0),"",EDATE(J207,H207))</f>
        <v/>
      </c>
      <c r="L207" s="39" t="str">
        <f aca="true">IF(K207="","",K207-TODAY())</f>
        <v/>
      </c>
      <c r="M207" s="35" t="str">
        <f aca="true">IF(C207="","",IF(F207="","Choose a type",IF(H207="","Enter scheme interval",IF(J207="","No examination date",IF(K207&lt;TODAY(),"OVERDUE",IF(K207-TODAY()&lt;=30,"Due within 30 days","In date"))))))</f>
        <v/>
      </c>
      <c r="N207" s="36"/>
      <c r="O207" s="37"/>
      <c r="P207" s="34"/>
      <c r="Q207" s="33"/>
      <c r="R207" s="34"/>
    </row>
    <row r="208" customFormat="false" ht="15" hidden="false" customHeight="false" outlineLevel="0" collapsed="false">
      <c r="A208" s="33"/>
      <c r="B208" s="34"/>
      <c r="C208" s="34"/>
      <c r="D208" s="33"/>
      <c r="E208" s="33"/>
      <c r="F208" s="33"/>
      <c r="G208" s="35" t="str">
        <f aca="false">IF(F208="","",IF(IFERROR(INDEX(Intervals!$B$5:$B$20,MATCH(F208,Intervals!$A$5:$A$20,0)),"")=6,"Yes",IF(IFERROR(INDEX(Intervals!$B$5:$B$20,MATCH(F208,Intervals!$A$5:$A$20,0)),"")=12,"No","See scheme")))</f>
        <v/>
      </c>
      <c r="H208" s="35" t="str">
        <f aca="false">IF(C208="","",IF(I208&lt;&gt;"",I208,IF(IFERROR(INDEX(Intervals!$B$5:$B$20,MATCH(F208,Intervals!$A$5:$A$20,0)),0)=0,"",INDEX(Intervals!$B$5:$B$20,MATCH(F208,Intervals!$A$5:$A$20,0)))))</f>
        <v/>
      </c>
      <c r="I208" s="36"/>
      <c r="J208" s="37"/>
      <c r="K208" s="38" t="str">
        <f aca="false">IF(OR(J208="",H208="",H208=0),"",EDATE(J208,H208))</f>
        <v/>
      </c>
      <c r="L208" s="39" t="str">
        <f aca="true">IF(K208="","",K208-TODAY())</f>
        <v/>
      </c>
      <c r="M208" s="35" t="str">
        <f aca="true">IF(C208="","",IF(F208="","Choose a type",IF(H208="","Enter scheme interval",IF(J208="","No examination date",IF(K208&lt;TODAY(),"OVERDUE",IF(K208-TODAY()&lt;=30,"Due within 30 days","In date"))))))</f>
        <v/>
      </c>
      <c r="N208" s="36"/>
      <c r="O208" s="37"/>
      <c r="P208" s="34"/>
      <c r="Q208" s="33"/>
      <c r="R208" s="34"/>
    </row>
    <row r="209" customFormat="false" ht="15" hidden="false" customHeight="false" outlineLevel="0" collapsed="false">
      <c r="A209" s="33"/>
      <c r="B209" s="34"/>
      <c r="C209" s="34"/>
      <c r="D209" s="33"/>
      <c r="E209" s="33"/>
      <c r="F209" s="33"/>
      <c r="G209" s="35" t="str">
        <f aca="false">IF(F209="","",IF(IFERROR(INDEX(Intervals!$B$5:$B$20,MATCH(F209,Intervals!$A$5:$A$20,0)),"")=6,"Yes",IF(IFERROR(INDEX(Intervals!$B$5:$B$20,MATCH(F209,Intervals!$A$5:$A$20,0)),"")=12,"No","See scheme")))</f>
        <v/>
      </c>
      <c r="H209" s="35" t="str">
        <f aca="false">IF(C209="","",IF(I209&lt;&gt;"",I209,IF(IFERROR(INDEX(Intervals!$B$5:$B$20,MATCH(F209,Intervals!$A$5:$A$20,0)),0)=0,"",INDEX(Intervals!$B$5:$B$20,MATCH(F209,Intervals!$A$5:$A$20,0)))))</f>
        <v/>
      </c>
      <c r="I209" s="36"/>
      <c r="J209" s="37"/>
      <c r="K209" s="38" t="str">
        <f aca="false">IF(OR(J209="",H209="",H209=0),"",EDATE(J209,H209))</f>
        <v/>
      </c>
      <c r="L209" s="39" t="str">
        <f aca="true">IF(K209="","",K209-TODAY())</f>
        <v/>
      </c>
      <c r="M209" s="35" t="str">
        <f aca="true">IF(C209="","",IF(F209="","Choose a type",IF(H209="","Enter scheme interval",IF(J209="","No examination date",IF(K209&lt;TODAY(),"OVERDUE",IF(K209-TODAY()&lt;=30,"Due within 30 days","In date"))))))</f>
        <v/>
      </c>
      <c r="N209" s="36"/>
      <c r="O209" s="37"/>
      <c r="P209" s="34"/>
      <c r="Q209" s="33"/>
      <c r="R209" s="34"/>
    </row>
    <row r="210" customFormat="false" ht="15" hidden="false" customHeight="false" outlineLevel="0" collapsed="false">
      <c r="A210" s="33"/>
      <c r="B210" s="34"/>
      <c r="C210" s="34"/>
      <c r="D210" s="33"/>
      <c r="E210" s="33"/>
      <c r="F210" s="33"/>
      <c r="G210" s="35" t="str">
        <f aca="false">IF(F210="","",IF(IFERROR(INDEX(Intervals!$B$5:$B$20,MATCH(F210,Intervals!$A$5:$A$20,0)),"")=6,"Yes",IF(IFERROR(INDEX(Intervals!$B$5:$B$20,MATCH(F210,Intervals!$A$5:$A$20,0)),"")=12,"No","See scheme")))</f>
        <v/>
      </c>
      <c r="H210" s="35" t="str">
        <f aca="false">IF(C210="","",IF(I210&lt;&gt;"",I210,IF(IFERROR(INDEX(Intervals!$B$5:$B$20,MATCH(F210,Intervals!$A$5:$A$20,0)),0)=0,"",INDEX(Intervals!$B$5:$B$20,MATCH(F210,Intervals!$A$5:$A$20,0)))))</f>
        <v/>
      </c>
      <c r="I210" s="36"/>
      <c r="J210" s="37"/>
      <c r="K210" s="38" t="str">
        <f aca="false">IF(OR(J210="",H210="",H210=0),"",EDATE(J210,H210))</f>
        <v/>
      </c>
      <c r="L210" s="39" t="str">
        <f aca="true">IF(K210="","",K210-TODAY())</f>
        <v/>
      </c>
      <c r="M210" s="35" t="str">
        <f aca="true">IF(C210="","",IF(F210="","Choose a type",IF(H210="","Enter scheme interval",IF(J210="","No examination date",IF(K210&lt;TODAY(),"OVERDUE",IF(K210-TODAY()&lt;=30,"Due within 30 days","In date"))))))</f>
        <v/>
      </c>
      <c r="N210" s="36"/>
      <c r="O210" s="37"/>
      <c r="P210" s="34"/>
      <c r="Q210" s="33"/>
      <c r="R210" s="34"/>
    </row>
    <row r="211" customFormat="false" ht="15" hidden="false" customHeight="false" outlineLevel="0" collapsed="false">
      <c r="A211" s="33"/>
      <c r="B211" s="34"/>
      <c r="C211" s="34"/>
      <c r="D211" s="33"/>
      <c r="E211" s="33"/>
      <c r="F211" s="33"/>
      <c r="G211" s="35" t="str">
        <f aca="false">IF(F211="","",IF(IFERROR(INDEX(Intervals!$B$5:$B$20,MATCH(F211,Intervals!$A$5:$A$20,0)),"")=6,"Yes",IF(IFERROR(INDEX(Intervals!$B$5:$B$20,MATCH(F211,Intervals!$A$5:$A$20,0)),"")=12,"No","See scheme")))</f>
        <v/>
      </c>
      <c r="H211" s="35" t="str">
        <f aca="false">IF(C211="","",IF(I211&lt;&gt;"",I211,IF(IFERROR(INDEX(Intervals!$B$5:$B$20,MATCH(F211,Intervals!$A$5:$A$20,0)),0)=0,"",INDEX(Intervals!$B$5:$B$20,MATCH(F211,Intervals!$A$5:$A$20,0)))))</f>
        <v/>
      </c>
      <c r="I211" s="36"/>
      <c r="J211" s="37"/>
      <c r="K211" s="38" t="str">
        <f aca="false">IF(OR(J211="",H211="",H211=0),"",EDATE(J211,H211))</f>
        <v/>
      </c>
      <c r="L211" s="39" t="str">
        <f aca="true">IF(K211="","",K211-TODAY())</f>
        <v/>
      </c>
      <c r="M211" s="35" t="str">
        <f aca="true">IF(C211="","",IF(F211="","Choose a type",IF(H211="","Enter scheme interval",IF(J211="","No examination date",IF(K211&lt;TODAY(),"OVERDUE",IF(K211-TODAY()&lt;=30,"Due within 30 days","In date"))))))</f>
        <v/>
      </c>
      <c r="N211" s="36"/>
      <c r="O211" s="37"/>
      <c r="P211" s="34"/>
      <c r="Q211" s="33"/>
      <c r="R211" s="34"/>
    </row>
    <row r="212" customFormat="false" ht="15" hidden="false" customHeight="false" outlineLevel="0" collapsed="false">
      <c r="A212" s="33"/>
      <c r="B212" s="34"/>
      <c r="C212" s="34"/>
      <c r="D212" s="33"/>
      <c r="E212" s="33"/>
      <c r="F212" s="33"/>
      <c r="G212" s="35" t="str">
        <f aca="false">IF(F212="","",IF(IFERROR(INDEX(Intervals!$B$5:$B$20,MATCH(F212,Intervals!$A$5:$A$20,0)),"")=6,"Yes",IF(IFERROR(INDEX(Intervals!$B$5:$B$20,MATCH(F212,Intervals!$A$5:$A$20,0)),"")=12,"No","See scheme")))</f>
        <v/>
      </c>
      <c r="H212" s="35" t="str">
        <f aca="false">IF(C212="","",IF(I212&lt;&gt;"",I212,IF(IFERROR(INDEX(Intervals!$B$5:$B$20,MATCH(F212,Intervals!$A$5:$A$20,0)),0)=0,"",INDEX(Intervals!$B$5:$B$20,MATCH(F212,Intervals!$A$5:$A$20,0)))))</f>
        <v/>
      </c>
      <c r="I212" s="36"/>
      <c r="J212" s="37"/>
      <c r="K212" s="38" t="str">
        <f aca="false">IF(OR(J212="",H212="",H212=0),"",EDATE(J212,H212))</f>
        <v/>
      </c>
      <c r="L212" s="39" t="str">
        <f aca="true">IF(K212="","",K212-TODAY())</f>
        <v/>
      </c>
      <c r="M212" s="35" t="str">
        <f aca="true">IF(C212="","",IF(F212="","Choose a type",IF(H212="","Enter scheme interval",IF(J212="","No examination date",IF(K212&lt;TODAY(),"OVERDUE",IF(K212-TODAY()&lt;=30,"Due within 30 days","In date"))))))</f>
        <v/>
      </c>
      <c r="N212" s="36"/>
      <c r="O212" s="37"/>
      <c r="P212" s="34"/>
      <c r="Q212" s="33"/>
      <c r="R212" s="34"/>
    </row>
    <row r="213" customFormat="false" ht="15" hidden="false" customHeight="false" outlineLevel="0" collapsed="false">
      <c r="A213" s="33"/>
      <c r="B213" s="34"/>
      <c r="C213" s="34"/>
      <c r="D213" s="33"/>
      <c r="E213" s="33"/>
      <c r="F213" s="33"/>
      <c r="G213" s="35" t="str">
        <f aca="false">IF(F213="","",IF(IFERROR(INDEX(Intervals!$B$5:$B$20,MATCH(F213,Intervals!$A$5:$A$20,0)),"")=6,"Yes",IF(IFERROR(INDEX(Intervals!$B$5:$B$20,MATCH(F213,Intervals!$A$5:$A$20,0)),"")=12,"No","See scheme")))</f>
        <v/>
      </c>
      <c r="H213" s="35" t="str">
        <f aca="false">IF(C213="","",IF(I213&lt;&gt;"",I213,IF(IFERROR(INDEX(Intervals!$B$5:$B$20,MATCH(F213,Intervals!$A$5:$A$20,0)),0)=0,"",INDEX(Intervals!$B$5:$B$20,MATCH(F213,Intervals!$A$5:$A$20,0)))))</f>
        <v/>
      </c>
      <c r="I213" s="36"/>
      <c r="J213" s="37"/>
      <c r="K213" s="38" t="str">
        <f aca="false">IF(OR(J213="",H213="",H213=0),"",EDATE(J213,H213))</f>
        <v/>
      </c>
      <c r="L213" s="39" t="str">
        <f aca="true">IF(K213="","",K213-TODAY())</f>
        <v/>
      </c>
      <c r="M213" s="35" t="str">
        <f aca="true">IF(C213="","",IF(F213="","Choose a type",IF(H213="","Enter scheme interval",IF(J213="","No examination date",IF(K213&lt;TODAY(),"OVERDUE",IF(K213-TODAY()&lt;=30,"Due within 30 days","In date"))))))</f>
        <v/>
      </c>
      <c r="N213" s="36"/>
      <c r="O213" s="37"/>
      <c r="P213" s="34"/>
      <c r="Q213" s="33"/>
      <c r="R213" s="34"/>
    </row>
    <row r="214" customFormat="false" ht="15" hidden="false" customHeight="false" outlineLevel="0" collapsed="false">
      <c r="A214" s="33"/>
      <c r="B214" s="34"/>
      <c r="C214" s="34"/>
      <c r="D214" s="33"/>
      <c r="E214" s="33"/>
      <c r="F214" s="33"/>
      <c r="G214" s="35" t="str">
        <f aca="false">IF(F214="","",IF(IFERROR(INDEX(Intervals!$B$5:$B$20,MATCH(F214,Intervals!$A$5:$A$20,0)),"")=6,"Yes",IF(IFERROR(INDEX(Intervals!$B$5:$B$20,MATCH(F214,Intervals!$A$5:$A$20,0)),"")=12,"No","See scheme")))</f>
        <v/>
      </c>
      <c r="H214" s="35" t="str">
        <f aca="false">IF(C214="","",IF(I214&lt;&gt;"",I214,IF(IFERROR(INDEX(Intervals!$B$5:$B$20,MATCH(F214,Intervals!$A$5:$A$20,0)),0)=0,"",INDEX(Intervals!$B$5:$B$20,MATCH(F214,Intervals!$A$5:$A$20,0)))))</f>
        <v/>
      </c>
      <c r="I214" s="36"/>
      <c r="J214" s="37"/>
      <c r="K214" s="38" t="str">
        <f aca="false">IF(OR(J214="",H214="",H214=0),"",EDATE(J214,H214))</f>
        <v/>
      </c>
      <c r="L214" s="39" t="str">
        <f aca="true">IF(K214="","",K214-TODAY())</f>
        <v/>
      </c>
      <c r="M214" s="35" t="str">
        <f aca="true">IF(C214="","",IF(F214="","Choose a type",IF(H214="","Enter scheme interval",IF(J214="","No examination date",IF(K214&lt;TODAY(),"OVERDUE",IF(K214-TODAY()&lt;=30,"Due within 30 days","In date"))))))</f>
        <v/>
      </c>
      <c r="N214" s="36"/>
      <c r="O214" s="37"/>
      <c r="P214" s="34"/>
      <c r="Q214" s="33"/>
      <c r="R214" s="34"/>
    </row>
    <row r="215" customFormat="false" ht="15" hidden="false" customHeight="false" outlineLevel="0" collapsed="false">
      <c r="A215" s="33"/>
      <c r="B215" s="34"/>
      <c r="C215" s="34"/>
      <c r="D215" s="33"/>
      <c r="E215" s="33"/>
      <c r="F215" s="33"/>
      <c r="G215" s="35" t="str">
        <f aca="false">IF(F215="","",IF(IFERROR(INDEX(Intervals!$B$5:$B$20,MATCH(F215,Intervals!$A$5:$A$20,0)),"")=6,"Yes",IF(IFERROR(INDEX(Intervals!$B$5:$B$20,MATCH(F215,Intervals!$A$5:$A$20,0)),"")=12,"No","See scheme")))</f>
        <v/>
      </c>
      <c r="H215" s="35" t="str">
        <f aca="false">IF(C215="","",IF(I215&lt;&gt;"",I215,IF(IFERROR(INDEX(Intervals!$B$5:$B$20,MATCH(F215,Intervals!$A$5:$A$20,0)),0)=0,"",INDEX(Intervals!$B$5:$B$20,MATCH(F215,Intervals!$A$5:$A$20,0)))))</f>
        <v/>
      </c>
      <c r="I215" s="36"/>
      <c r="J215" s="37"/>
      <c r="K215" s="38" t="str">
        <f aca="false">IF(OR(J215="",H215="",H215=0),"",EDATE(J215,H215))</f>
        <v/>
      </c>
      <c r="L215" s="39" t="str">
        <f aca="true">IF(K215="","",K215-TODAY())</f>
        <v/>
      </c>
      <c r="M215" s="35" t="str">
        <f aca="true">IF(C215="","",IF(F215="","Choose a type",IF(H215="","Enter scheme interval",IF(J215="","No examination date",IF(K215&lt;TODAY(),"OVERDUE",IF(K215-TODAY()&lt;=30,"Due within 30 days","In date"))))))</f>
        <v/>
      </c>
      <c r="N215" s="36"/>
      <c r="O215" s="37"/>
      <c r="P215" s="34"/>
      <c r="Q215" s="33"/>
      <c r="R215" s="34"/>
    </row>
    <row r="216" customFormat="false" ht="15" hidden="false" customHeight="false" outlineLevel="0" collapsed="false">
      <c r="A216" s="33"/>
      <c r="B216" s="34"/>
      <c r="C216" s="34"/>
      <c r="D216" s="33"/>
      <c r="E216" s="33"/>
      <c r="F216" s="33"/>
      <c r="G216" s="35" t="str">
        <f aca="false">IF(F216="","",IF(IFERROR(INDEX(Intervals!$B$5:$B$20,MATCH(F216,Intervals!$A$5:$A$20,0)),"")=6,"Yes",IF(IFERROR(INDEX(Intervals!$B$5:$B$20,MATCH(F216,Intervals!$A$5:$A$20,0)),"")=12,"No","See scheme")))</f>
        <v/>
      </c>
      <c r="H216" s="35" t="str">
        <f aca="false">IF(C216="","",IF(I216&lt;&gt;"",I216,IF(IFERROR(INDEX(Intervals!$B$5:$B$20,MATCH(F216,Intervals!$A$5:$A$20,0)),0)=0,"",INDEX(Intervals!$B$5:$B$20,MATCH(F216,Intervals!$A$5:$A$20,0)))))</f>
        <v/>
      </c>
      <c r="I216" s="36"/>
      <c r="J216" s="37"/>
      <c r="K216" s="38" t="str">
        <f aca="false">IF(OR(J216="",H216="",H216=0),"",EDATE(J216,H216))</f>
        <v/>
      </c>
      <c r="L216" s="39" t="str">
        <f aca="true">IF(K216="","",K216-TODAY())</f>
        <v/>
      </c>
      <c r="M216" s="35" t="str">
        <f aca="true">IF(C216="","",IF(F216="","Choose a type",IF(H216="","Enter scheme interval",IF(J216="","No examination date",IF(K216&lt;TODAY(),"OVERDUE",IF(K216-TODAY()&lt;=30,"Due within 30 days","In date"))))))</f>
        <v/>
      </c>
      <c r="N216" s="36"/>
      <c r="O216" s="37"/>
      <c r="P216" s="34"/>
      <c r="Q216" s="33"/>
      <c r="R216" s="34"/>
    </row>
    <row r="217" customFormat="false" ht="15" hidden="false" customHeight="false" outlineLevel="0" collapsed="false">
      <c r="A217" s="33"/>
      <c r="B217" s="34"/>
      <c r="C217" s="34"/>
      <c r="D217" s="33"/>
      <c r="E217" s="33"/>
      <c r="F217" s="33"/>
      <c r="G217" s="35" t="str">
        <f aca="false">IF(F217="","",IF(IFERROR(INDEX(Intervals!$B$5:$B$20,MATCH(F217,Intervals!$A$5:$A$20,0)),"")=6,"Yes",IF(IFERROR(INDEX(Intervals!$B$5:$B$20,MATCH(F217,Intervals!$A$5:$A$20,0)),"")=12,"No","See scheme")))</f>
        <v/>
      </c>
      <c r="H217" s="35" t="str">
        <f aca="false">IF(C217="","",IF(I217&lt;&gt;"",I217,IF(IFERROR(INDEX(Intervals!$B$5:$B$20,MATCH(F217,Intervals!$A$5:$A$20,0)),0)=0,"",INDEX(Intervals!$B$5:$B$20,MATCH(F217,Intervals!$A$5:$A$20,0)))))</f>
        <v/>
      </c>
      <c r="I217" s="36"/>
      <c r="J217" s="37"/>
      <c r="K217" s="38" t="str">
        <f aca="false">IF(OR(J217="",H217="",H217=0),"",EDATE(J217,H217))</f>
        <v/>
      </c>
      <c r="L217" s="39" t="str">
        <f aca="true">IF(K217="","",K217-TODAY())</f>
        <v/>
      </c>
      <c r="M217" s="35" t="str">
        <f aca="true">IF(C217="","",IF(F217="","Choose a type",IF(H217="","Enter scheme interval",IF(J217="","No examination date",IF(K217&lt;TODAY(),"OVERDUE",IF(K217-TODAY()&lt;=30,"Due within 30 days","In date"))))))</f>
        <v/>
      </c>
      <c r="N217" s="36"/>
      <c r="O217" s="37"/>
      <c r="P217" s="34"/>
      <c r="Q217" s="33"/>
      <c r="R217" s="34"/>
    </row>
    <row r="218" customFormat="false" ht="15" hidden="false" customHeight="false" outlineLevel="0" collapsed="false">
      <c r="A218" s="33"/>
      <c r="B218" s="34"/>
      <c r="C218" s="34"/>
      <c r="D218" s="33"/>
      <c r="E218" s="33"/>
      <c r="F218" s="33"/>
      <c r="G218" s="35" t="str">
        <f aca="false">IF(F218="","",IF(IFERROR(INDEX(Intervals!$B$5:$B$20,MATCH(F218,Intervals!$A$5:$A$20,0)),"")=6,"Yes",IF(IFERROR(INDEX(Intervals!$B$5:$B$20,MATCH(F218,Intervals!$A$5:$A$20,0)),"")=12,"No","See scheme")))</f>
        <v/>
      </c>
      <c r="H218" s="35" t="str">
        <f aca="false">IF(C218="","",IF(I218&lt;&gt;"",I218,IF(IFERROR(INDEX(Intervals!$B$5:$B$20,MATCH(F218,Intervals!$A$5:$A$20,0)),0)=0,"",INDEX(Intervals!$B$5:$B$20,MATCH(F218,Intervals!$A$5:$A$20,0)))))</f>
        <v/>
      </c>
      <c r="I218" s="36"/>
      <c r="J218" s="37"/>
      <c r="K218" s="38" t="str">
        <f aca="false">IF(OR(J218="",H218="",H218=0),"",EDATE(J218,H218))</f>
        <v/>
      </c>
      <c r="L218" s="39" t="str">
        <f aca="true">IF(K218="","",K218-TODAY())</f>
        <v/>
      </c>
      <c r="M218" s="35" t="str">
        <f aca="true">IF(C218="","",IF(F218="","Choose a type",IF(H218="","Enter scheme interval",IF(J218="","No examination date",IF(K218&lt;TODAY(),"OVERDUE",IF(K218-TODAY()&lt;=30,"Due within 30 days","In date"))))))</f>
        <v/>
      </c>
      <c r="N218" s="36"/>
      <c r="O218" s="37"/>
      <c r="P218" s="34"/>
      <c r="Q218" s="33"/>
      <c r="R218" s="34"/>
    </row>
    <row r="219" customFormat="false" ht="15" hidden="false" customHeight="false" outlineLevel="0" collapsed="false">
      <c r="A219" s="33"/>
      <c r="B219" s="34"/>
      <c r="C219" s="34"/>
      <c r="D219" s="33"/>
      <c r="E219" s="33"/>
      <c r="F219" s="33"/>
      <c r="G219" s="35" t="str">
        <f aca="false">IF(F219="","",IF(IFERROR(INDEX(Intervals!$B$5:$B$20,MATCH(F219,Intervals!$A$5:$A$20,0)),"")=6,"Yes",IF(IFERROR(INDEX(Intervals!$B$5:$B$20,MATCH(F219,Intervals!$A$5:$A$20,0)),"")=12,"No","See scheme")))</f>
        <v/>
      </c>
      <c r="H219" s="35" t="str">
        <f aca="false">IF(C219="","",IF(I219&lt;&gt;"",I219,IF(IFERROR(INDEX(Intervals!$B$5:$B$20,MATCH(F219,Intervals!$A$5:$A$20,0)),0)=0,"",INDEX(Intervals!$B$5:$B$20,MATCH(F219,Intervals!$A$5:$A$20,0)))))</f>
        <v/>
      </c>
      <c r="I219" s="36"/>
      <c r="J219" s="37"/>
      <c r="K219" s="38" t="str">
        <f aca="false">IF(OR(J219="",H219="",H219=0),"",EDATE(J219,H219))</f>
        <v/>
      </c>
      <c r="L219" s="39" t="str">
        <f aca="true">IF(K219="","",K219-TODAY())</f>
        <v/>
      </c>
      <c r="M219" s="35" t="str">
        <f aca="true">IF(C219="","",IF(F219="","Choose a type",IF(H219="","Enter scheme interval",IF(J219="","No examination date",IF(K219&lt;TODAY(),"OVERDUE",IF(K219-TODAY()&lt;=30,"Due within 30 days","In date"))))))</f>
        <v/>
      </c>
      <c r="N219" s="36"/>
      <c r="O219" s="37"/>
      <c r="P219" s="34"/>
      <c r="Q219" s="33"/>
      <c r="R219" s="34"/>
    </row>
    <row r="220" customFormat="false" ht="15" hidden="false" customHeight="false" outlineLevel="0" collapsed="false">
      <c r="A220" s="33"/>
      <c r="B220" s="34"/>
      <c r="C220" s="34"/>
      <c r="D220" s="33"/>
      <c r="E220" s="33"/>
      <c r="F220" s="33"/>
      <c r="G220" s="35" t="str">
        <f aca="false">IF(F220="","",IF(IFERROR(INDEX(Intervals!$B$5:$B$20,MATCH(F220,Intervals!$A$5:$A$20,0)),"")=6,"Yes",IF(IFERROR(INDEX(Intervals!$B$5:$B$20,MATCH(F220,Intervals!$A$5:$A$20,0)),"")=12,"No","See scheme")))</f>
        <v/>
      </c>
      <c r="H220" s="35" t="str">
        <f aca="false">IF(C220="","",IF(I220&lt;&gt;"",I220,IF(IFERROR(INDEX(Intervals!$B$5:$B$20,MATCH(F220,Intervals!$A$5:$A$20,0)),0)=0,"",INDEX(Intervals!$B$5:$B$20,MATCH(F220,Intervals!$A$5:$A$20,0)))))</f>
        <v/>
      </c>
      <c r="I220" s="36"/>
      <c r="J220" s="37"/>
      <c r="K220" s="38" t="str">
        <f aca="false">IF(OR(J220="",H220="",H220=0),"",EDATE(J220,H220))</f>
        <v/>
      </c>
      <c r="L220" s="39" t="str">
        <f aca="true">IF(K220="","",K220-TODAY())</f>
        <v/>
      </c>
      <c r="M220" s="35" t="str">
        <f aca="true">IF(C220="","",IF(F220="","Choose a type",IF(H220="","Enter scheme interval",IF(J220="","No examination date",IF(K220&lt;TODAY(),"OVERDUE",IF(K220-TODAY()&lt;=30,"Due within 30 days","In date"))))))</f>
        <v/>
      </c>
      <c r="N220" s="36"/>
      <c r="O220" s="37"/>
      <c r="P220" s="34"/>
      <c r="Q220" s="33"/>
      <c r="R220" s="34"/>
    </row>
    <row r="221" customFormat="false" ht="15" hidden="false" customHeight="false" outlineLevel="0" collapsed="false">
      <c r="A221" s="33"/>
      <c r="B221" s="34"/>
      <c r="C221" s="34"/>
      <c r="D221" s="33"/>
      <c r="E221" s="33"/>
      <c r="F221" s="33"/>
      <c r="G221" s="35" t="str">
        <f aca="false">IF(F221="","",IF(IFERROR(INDEX(Intervals!$B$5:$B$20,MATCH(F221,Intervals!$A$5:$A$20,0)),"")=6,"Yes",IF(IFERROR(INDEX(Intervals!$B$5:$B$20,MATCH(F221,Intervals!$A$5:$A$20,0)),"")=12,"No","See scheme")))</f>
        <v/>
      </c>
      <c r="H221" s="35" t="str">
        <f aca="false">IF(C221="","",IF(I221&lt;&gt;"",I221,IF(IFERROR(INDEX(Intervals!$B$5:$B$20,MATCH(F221,Intervals!$A$5:$A$20,0)),0)=0,"",INDEX(Intervals!$B$5:$B$20,MATCH(F221,Intervals!$A$5:$A$20,0)))))</f>
        <v/>
      </c>
      <c r="I221" s="36"/>
      <c r="J221" s="37"/>
      <c r="K221" s="38" t="str">
        <f aca="false">IF(OR(J221="",H221="",H221=0),"",EDATE(J221,H221))</f>
        <v/>
      </c>
      <c r="L221" s="39" t="str">
        <f aca="true">IF(K221="","",K221-TODAY())</f>
        <v/>
      </c>
      <c r="M221" s="35" t="str">
        <f aca="true">IF(C221="","",IF(F221="","Choose a type",IF(H221="","Enter scheme interval",IF(J221="","No examination date",IF(K221&lt;TODAY(),"OVERDUE",IF(K221-TODAY()&lt;=30,"Due within 30 days","In date"))))))</f>
        <v/>
      </c>
      <c r="N221" s="36"/>
      <c r="O221" s="37"/>
      <c r="P221" s="34"/>
      <c r="Q221" s="33"/>
      <c r="R221" s="34"/>
    </row>
    <row r="222" customFormat="false" ht="15" hidden="false" customHeight="false" outlineLevel="0" collapsed="false">
      <c r="A222" s="33"/>
      <c r="B222" s="34"/>
      <c r="C222" s="34"/>
      <c r="D222" s="33"/>
      <c r="E222" s="33"/>
      <c r="F222" s="33"/>
      <c r="G222" s="35" t="str">
        <f aca="false">IF(F222="","",IF(IFERROR(INDEX(Intervals!$B$5:$B$20,MATCH(F222,Intervals!$A$5:$A$20,0)),"")=6,"Yes",IF(IFERROR(INDEX(Intervals!$B$5:$B$20,MATCH(F222,Intervals!$A$5:$A$20,0)),"")=12,"No","See scheme")))</f>
        <v/>
      </c>
      <c r="H222" s="35" t="str">
        <f aca="false">IF(C222="","",IF(I222&lt;&gt;"",I222,IF(IFERROR(INDEX(Intervals!$B$5:$B$20,MATCH(F222,Intervals!$A$5:$A$20,0)),0)=0,"",INDEX(Intervals!$B$5:$B$20,MATCH(F222,Intervals!$A$5:$A$20,0)))))</f>
        <v/>
      </c>
      <c r="I222" s="36"/>
      <c r="J222" s="37"/>
      <c r="K222" s="38" t="str">
        <f aca="false">IF(OR(J222="",H222="",H222=0),"",EDATE(J222,H222))</f>
        <v/>
      </c>
      <c r="L222" s="39" t="str">
        <f aca="true">IF(K222="","",K222-TODAY())</f>
        <v/>
      </c>
      <c r="M222" s="35" t="str">
        <f aca="true">IF(C222="","",IF(F222="","Choose a type",IF(H222="","Enter scheme interval",IF(J222="","No examination date",IF(K222&lt;TODAY(),"OVERDUE",IF(K222-TODAY()&lt;=30,"Due within 30 days","In date"))))))</f>
        <v/>
      </c>
      <c r="N222" s="36"/>
      <c r="O222" s="37"/>
      <c r="P222" s="34"/>
      <c r="Q222" s="33"/>
      <c r="R222" s="34"/>
    </row>
    <row r="223" customFormat="false" ht="15" hidden="false" customHeight="false" outlineLevel="0" collapsed="false">
      <c r="A223" s="33"/>
      <c r="B223" s="34"/>
      <c r="C223" s="34"/>
      <c r="D223" s="33"/>
      <c r="E223" s="33"/>
      <c r="F223" s="33"/>
      <c r="G223" s="35" t="str">
        <f aca="false">IF(F223="","",IF(IFERROR(INDEX(Intervals!$B$5:$B$20,MATCH(F223,Intervals!$A$5:$A$20,0)),"")=6,"Yes",IF(IFERROR(INDEX(Intervals!$B$5:$B$20,MATCH(F223,Intervals!$A$5:$A$20,0)),"")=12,"No","See scheme")))</f>
        <v/>
      </c>
      <c r="H223" s="35" t="str">
        <f aca="false">IF(C223="","",IF(I223&lt;&gt;"",I223,IF(IFERROR(INDEX(Intervals!$B$5:$B$20,MATCH(F223,Intervals!$A$5:$A$20,0)),0)=0,"",INDEX(Intervals!$B$5:$B$20,MATCH(F223,Intervals!$A$5:$A$20,0)))))</f>
        <v/>
      </c>
      <c r="I223" s="36"/>
      <c r="J223" s="37"/>
      <c r="K223" s="38" t="str">
        <f aca="false">IF(OR(J223="",H223="",H223=0),"",EDATE(J223,H223))</f>
        <v/>
      </c>
      <c r="L223" s="39" t="str">
        <f aca="true">IF(K223="","",K223-TODAY())</f>
        <v/>
      </c>
      <c r="M223" s="35" t="str">
        <f aca="true">IF(C223="","",IF(F223="","Choose a type",IF(H223="","Enter scheme interval",IF(J223="","No examination date",IF(K223&lt;TODAY(),"OVERDUE",IF(K223-TODAY()&lt;=30,"Due within 30 days","In date"))))))</f>
        <v/>
      </c>
      <c r="N223" s="36"/>
      <c r="O223" s="37"/>
      <c r="P223" s="34"/>
      <c r="Q223" s="33"/>
      <c r="R223" s="34"/>
    </row>
    <row r="224" customFormat="false" ht="15" hidden="false" customHeight="false" outlineLevel="0" collapsed="false">
      <c r="A224" s="33"/>
      <c r="B224" s="34"/>
      <c r="C224" s="34"/>
      <c r="D224" s="33"/>
      <c r="E224" s="33"/>
      <c r="F224" s="33"/>
      <c r="G224" s="35" t="str">
        <f aca="false">IF(F224="","",IF(IFERROR(INDEX(Intervals!$B$5:$B$20,MATCH(F224,Intervals!$A$5:$A$20,0)),"")=6,"Yes",IF(IFERROR(INDEX(Intervals!$B$5:$B$20,MATCH(F224,Intervals!$A$5:$A$20,0)),"")=12,"No","See scheme")))</f>
        <v/>
      </c>
      <c r="H224" s="35" t="str">
        <f aca="false">IF(C224="","",IF(I224&lt;&gt;"",I224,IF(IFERROR(INDEX(Intervals!$B$5:$B$20,MATCH(F224,Intervals!$A$5:$A$20,0)),0)=0,"",INDEX(Intervals!$B$5:$B$20,MATCH(F224,Intervals!$A$5:$A$20,0)))))</f>
        <v/>
      </c>
      <c r="I224" s="36"/>
      <c r="J224" s="37"/>
      <c r="K224" s="38" t="str">
        <f aca="false">IF(OR(J224="",H224="",H224=0),"",EDATE(J224,H224))</f>
        <v/>
      </c>
      <c r="L224" s="39" t="str">
        <f aca="true">IF(K224="","",K224-TODAY())</f>
        <v/>
      </c>
      <c r="M224" s="35" t="str">
        <f aca="true">IF(C224="","",IF(F224="","Choose a type",IF(H224="","Enter scheme interval",IF(J224="","No examination date",IF(K224&lt;TODAY(),"OVERDUE",IF(K224-TODAY()&lt;=30,"Due within 30 days","In date"))))))</f>
        <v/>
      </c>
      <c r="N224" s="36"/>
      <c r="O224" s="37"/>
      <c r="P224" s="34"/>
      <c r="Q224" s="33"/>
      <c r="R224" s="34"/>
    </row>
    <row r="225" customFormat="false" ht="15" hidden="false" customHeight="false" outlineLevel="0" collapsed="false">
      <c r="A225" s="33"/>
      <c r="B225" s="34"/>
      <c r="C225" s="34"/>
      <c r="D225" s="33"/>
      <c r="E225" s="33"/>
      <c r="F225" s="33"/>
      <c r="G225" s="35" t="str">
        <f aca="false">IF(F225="","",IF(IFERROR(INDEX(Intervals!$B$5:$B$20,MATCH(F225,Intervals!$A$5:$A$20,0)),"")=6,"Yes",IF(IFERROR(INDEX(Intervals!$B$5:$B$20,MATCH(F225,Intervals!$A$5:$A$20,0)),"")=12,"No","See scheme")))</f>
        <v/>
      </c>
      <c r="H225" s="35" t="str">
        <f aca="false">IF(C225="","",IF(I225&lt;&gt;"",I225,IF(IFERROR(INDEX(Intervals!$B$5:$B$20,MATCH(F225,Intervals!$A$5:$A$20,0)),0)=0,"",INDEX(Intervals!$B$5:$B$20,MATCH(F225,Intervals!$A$5:$A$20,0)))))</f>
        <v/>
      </c>
      <c r="I225" s="36"/>
      <c r="J225" s="37"/>
      <c r="K225" s="38" t="str">
        <f aca="false">IF(OR(J225="",H225="",H225=0),"",EDATE(J225,H225))</f>
        <v/>
      </c>
      <c r="L225" s="39" t="str">
        <f aca="true">IF(K225="","",K225-TODAY())</f>
        <v/>
      </c>
      <c r="M225" s="35" t="str">
        <f aca="true">IF(C225="","",IF(F225="","Choose a type",IF(H225="","Enter scheme interval",IF(J225="","No examination date",IF(K225&lt;TODAY(),"OVERDUE",IF(K225-TODAY()&lt;=30,"Due within 30 days","In date"))))))</f>
        <v/>
      </c>
      <c r="N225" s="36"/>
      <c r="O225" s="37"/>
      <c r="P225" s="34"/>
      <c r="Q225" s="33"/>
      <c r="R225" s="34"/>
    </row>
    <row r="226" customFormat="false" ht="15" hidden="false" customHeight="false" outlineLevel="0" collapsed="false">
      <c r="A226" s="33"/>
      <c r="B226" s="34"/>
      <c r="C226" s="34"/>
      <c r="D226" s="33"/>
      <c r="E226" s="33"/>
      <c r="F226" s="33"/>
      <c r="G226" s="35" t="str">
        <f aca="false">IF(F226="","",IF(IFERROR(INDEX(Intervals!$B$5:$B$20,MATCH(F226,Intervals!$A$5:$A$20,0)),"")=6,"Yes",IF(IFERROR(INDEX(Intervals!$B$5:$B$20,MATCH(F226,Intervals!$A$5:$A$20,0)),"")=12,"No","See scheme")))</f>
        <v/>
      </c>
      <c r="H226" s="35" t="str">
        <f aca="false">IF(C226="","",IF(I226&lt;&gt;"",I226,IF(IFERROR(INDEX(Intervals!$B$5:$B$20,MATCH(F226,Intervals!$A$5:$A$20,0)),0)=0,"",INDEX(Intervals!$B$5:$B$20,MATCH(F226,Intervals!$A$5:$A$20,0)))))</f>
        <v/>
      </c>
      <c r="I226" s="36"/>
      <c r="J226" s="37"/>
      <c r="K226" s="38" t="str">
        <f aca="false">IF(OR(J226="",H226="",H226=0),"",EDATE(J226,H226))</f>
        <v/>
      </c>
      <c r="L226" s="39" t="str">
        <f aca="true">IF(K226="","",K226-TODAY())</f>
        <v/>
      </c>
      <c r="M226" s="35" t="str">
        <f aca="true">IF(C226="","",IF(F226="","Choose a type",IF(H226="","Enter scheme interval",IF(J226="","No examination date",IF(K226&lt;TODAY(),"OVERDUE",IF(K226-TODAY()&lt;=30,"Due within 30 days","In date"))))))</f>
        <v/>
      </c>
      <c r="N226" s="36"/>
      <c r="O226" s="37"/>
      <c r="P226" s="34"/>
      <c r="Q226" s="33"/>
      <c r="R226" s="34"/>
    </row>
    <row r="227" customFormat="false" ht="15" hidden="false" customHeight="false" outlineLevel="0" collapsed="false">
      <c r="A227" s="33"/>
      <c r="B227" s="34"/>
      <c r="C227" s="34"/>
      <c r="D227" s="33"/>
      <c r="E227" s="33"/>
      <c r="F227" s="33"/>
      <c r="G227" s="35" t="str">
        <f aca="false">IF(F227="","",IF(IFERROR(INDEX(Intervals!$B$5:$B$20,MATCH(F227,Intervals!$A$5:$A$20,0)),"")=6,"Yes",IF(IFERROR(INDEX(Intervals!$B$5:$B$20,MATCH(F227,Intervals!$A$5:$A$20,0)),"")=12,"No","See scheme")))</f>
        <v/>
      </c>
      <c r="H227" s="35" t="str">
        <f aca="false">IF(C227="","",IF(I227&lt;&gt;"",I227,IF(IFERROR(INDEX(Intervals!$B$5:$B$20,MATCH(F227,Intervals!$A$5:$A$20,0)),0)=0,"",INDEX(Intervals!$B$5:$B$20,MATCH(F227,Intervals!$A$5:$A$20,0)))))</f>
        <v/>
      </c>
      <c r="I227" s="36"/>
      <c r="J227" s="37"/>
      <c r="K227" s="38" t="str">
        <f aca="false">IF(OR(J227="",H227="",H227=0),"",EDATE(J227,H227))</f>
        <v/>
      </c>
      <c r="L227" s="39" t="str">
        <f aca="true">IF(K227="","",K227-TODAY())</f>
        <v/>
      </c>
      <c r="M227" s="35" t="str">
        <f aca="true">IF(C227="","",IF(F227="","Choose a type",IF(H227="","Enter scheme interval",IF(J227="","No examination date",IF(K227&lt;TODAY(),"OVERDUE",IF(K227-TODAY()&lt;=30,"Due within 30 days","In date"))))))</f>
        <v/>
      </c>
      <c r="N227" s="36"/>
      <c r="O227" s="37"/>
      <c r="P227" s="34"/>
      <c r="Q227" s="33"/>
      <c r="R227" s="34"/>
    </row>
    <row r="228" customFormat="false" ht="15" hidden="false" customHeight="false" outlineLevel="0" collapsed="false">
      <c r="A228" s="33"/>
      <c r="B228" s="34"/>
      <c r="C228" s="34"/>
      <c r="D228" s="33"/>
      <c r="E228" s="33"/>
      <c r="F228" s="33"/>
      <c r="G228" s="35" t="str">
        <f aca="false">IF(F228="","",IF(IFERROR(INDEX(Intervals!$B$5:$B$20,MATCH(F228,Intervals!$A$5:$A$20,0)),"")=6,"Yes",IF(IFERROR(INDEX(Intervals!$B$5:$B$20,MATCH(F228,Intervals!$A$5:$A$20,0)),"")=12,"No","See scheme")))</f>
        <v/>
      </c>
      <c r="H228" s="35" t="str">
        <f aca="false">IF(C228="","",IF(I228&lt;&gt;"",I228,IF(IFERROR(INDEX(Intervals!$B$5:$B$20,MATCH(F228,Intervals!$A$5:$A$20,0)),0)=0,"",INDEX(Intervals!$B$5:$B$20,MATCH(F228,Intervals!$A$5:$A$20,0)))))</f>
        <v/>
      </c>
      <c r="I228" s="36"/>
      <c r="J228" s="37"/>
      <c r="K228" s="38" t="str">
        <f aca="false">IF(OR(J228="",H228="",H228=0),"",EDATE(J228,H228))</f>
        <v/>
      </c>
      <c r="L228" s="39" t="str">
        <f aca="true">IF(K228="","",K228-TODAY())</f>
        <v/>
      </c>
      <c r="M228" s="35" t="str">
        <f aca="true">IF(C228="","",IF(F228="","Choose a type",IF(H228="","Enter scheme interval",IF(J228="","No examination date",IF(K228&lt;TODAY(),"OVERDUE",IF(K228-TODAY()&lt;=30,"Due within 30 days","In date"))))))</f>
        <v/>
      </c>
      <c r="N228" s="36"/>
      <c r="O228" s="37"/>
      <c r="P228" s="34"/>
      <c r="Q228" s="33"/>
      <c r="R228" s="34"/>
    </row>
    <row r="229" customFormat="false" ht="15" hidden="false" customHeight="false" outlineLevel="0" collapsed="false">
      <c r="A229" s="33"/>
      <c r="B229" s="34"/>
      <c r="C229" s="34"/>
      <c r="D229" s="33"/>
      <c r="E229" s="33"/>
      <c r="F229" s="33"/>
      <c r="G229" s="35" t="str">
        <f aca="false">IF(F229="","",IF(IFERROR(INDEX(Intervals!$B$5:$B$20,MATCH(F229,Intervals!$A$5:$A$20,0)),"")=6,"Yes",IF(IFERROR(INDEX(Intervals!$B$5:$B$20,MATCH(F229,Intervals!$A$5:$A$20,0)),"")=12,"No","See scheme")))</f>
        <v/>
      </c>
      <c r="H229" s="35" t="str">
        <f aca="false">IF(C229="","",IF(I229&lt;&gt;"",I229,IF(IFERROR(INDEX(Intervals!$B$5:$B$20,MATCH(F229,Intervals!$A$5:$A$20,0)),0)=0,"",INDEX(Intervals!$B$5:$B$20,MATCH(F229,Intervals!$A$5:$A$20,0)))))</f>
        <v/>
      </c>
      <c r="I229" s="36"/>
      <c r="J229" s="37"/>
      <c r="K229" s="38" t="str">
        <f aca="false">IF(OR(J229="",H229="",H229=0),"",EDATE(J229,H229))</f>
        <v/>
      </c>
      <c r="L229" s="39" t="str">
        <f aca="true">IF(K229="","",K229-TODAY())</f>
        <v/>
      </c>
      <c r="M229" s="35" t="str">
        <f aca="true">IF(C229="","",IF(F229="","Choose a type",IF(H229="","Enter scheme interval",IF(J229="","No examination date",IF(K229&lt;TODAY(),"OVERDUE",IF(K229-TODAY()&lt;=30,"Due within 30 days","In date"))))))</f>
        <v/>
      </c>
      <c r="N229" s="36"/>
      <c r="O229" s="37"/>
      <c r="P229" s="34"/>
      <c r="Q229" s="33"/>
      <c r="R229" s="34"/>
    </row>
    <row r="230" customFormat="false" ht="15" hidden="false" customHeight="false" outlineLevel="0" collapsed="false">
      <c r="A230" s="33"/>
      <c r="B230" s="34"/>
      <c r="C230" s="34"/>
      <c r="D230" s="33"/>
      <c r="E230" s="33"/>
      <c r="F230" s="33"/>
      <c r="G230" s="35" t="str">
        <f aca="false">IF(F230="","",IF(IFERROR(INDEX(Intervals!$B$5:$B$20,MATCH(F230,Intervals!$A$5:$A$20,0)),"")=6,"Yes",IF(IFERROR(INDEX(Intervals!$B$5:$B$20,MATCH(F230,Intervals!$A$5:$A$20,0)),"")=12,"No","See scheme")))</f>
        <v/>
      </c>
      <c r="H230" s="35" t="str">
        <f aca="false">IF(C230="","",IF(I230&lt;&gt;"",I230,IF(IFERROR(INDEX(Intervals!$B$5:$B$20,MATCH(F230,Intervals!$A$5:$A$20,0)),0)=0,"",INDEX(Intervals!$B$5:$B$20,MATCH(F230,Intervals!$A$5:$A$20,0)))))</f>
        <v/>
      </c>
      <c r="I230" s="36"/>
      <c r="J230" s="37"/>
      <c r="K230" s="38" t="str">
        <f aca="false">IF(OR(J230="",H230="",H230=0),"",EDATE(J230,H230))</f>
        <v/>
      </c>
      <c r="L230" s="39" t="str">
        <f aca="true">IF(K230="","",K230-TODAY())</f>
        <v/>
      </c>
      <c r="M230" s="35" t="str">
        <f aca="true">IF(C230="","",IF(F230="","Choose a type",IF(H230="","Enter scheme interval",IF(J230="","No examination date",IF(K230&lt;TODAY(),"OVERDUE",IF(K230-TODAY()&lt;=30,"Due within 30 days","In date"))))))</f>
        <v/>
      </c>
      <c r="N230" s="36"/>
      <c r="O230" s="37"/>
      <c r="P230" s="34"/>
      <c r="Q230" s="33"/>
      <c r="R230" s="34"/>
    </row>
    <row r="231" customFormat="false" ht="15" hidden="false" customHeight="false" outlineLevel="0" collapsed="false">
      <c r="A231" s="33"/>
      <c r="B231" s="34"/>
      <c r="C231" s="34"/>
      <c r="D231" s="33"/>
      <c r="E231" s="33"/>
      <c r="F231" s="33"/>
      <c r="G231" s="35" t="str">
        <f aca="false">IF(F231="","",IF(IFERROR(INDEX(Intervals!$B$5:$B$20,MATCH(F231,Intervals!$A$5:$A$20,0)),"")=6,"Yes",IF(IFERROR(INDEX(Intervals!$B$5:$B$20,MATCH(F231,Intervals!$A$5:$A$20,0)),"")=12,"No","See scheme")))</f>
        <v/>
      </c>
      <c r="H231" s="35" t="str">
        <f aca="false">IF(C231="","",IF(I231&lt;&gt;"",I231,IF(IFERROR(INDEX(Intervals!$B$5:$B$20,MATCH(F231,Intervals!$A$5:$A$20,0)),0)=0,"",INDEX(Intervals!$B$5:$B$20,MATCH(F231,Intervals!$A$5:$A$20,0)))))</f>
        <v/>
      </c>
      <c r="I231" s="36"/>
      <c r="J231" s="37"/>
      <c r="K231" s="38" t="str">
        <f aca="false">IF(OR(J231="",H231="",H231=0),"",EDATE(J231,H231))</f>
        <v/>
      </c>
      <c r="L231" s="39" t="str">
        <f aca="true">IF(K231="","",K231-TODAY())</f>
        <v/>
      </c>
      <c r="M231" s="35" t="str">
        <f aca="true">IF(C231="","",IF(F231="","Choose a type",IF(H231="","Enter scheme interval",IF(J231="","No examination date",IF(K231&lt;TODAY(),"OVERDUE",IF(K231-TODAY()&lt;=30,"Due within 30 days","In date"))))))</f>
        <v/>
      </c>
      <c r="N231" s="36"/>
      <c r="O231" s="37"/>
      <c r="P231" s="34"/>
      <c r="Q231" s="33"/>
      <c r="R231" s="34"/>
    </row>
    <row r="232" customFormat="false" ht="15" hidden="false" customHeight="false" outlineLevel="0" collapsed="false">
      <c r="A232" s="33"/>
      <c r="B232" s="34"/>
      <c r="C232" s="34"/>
      <c r="D232" s="33"/>
      <c r="E232" s="33"/>
      <c r="F232" s="33"/>
      <c r="G232" s="35" t="str">
        <f aca="false">IF(F232="","",IF(IFERROR(INDEX(Intervals!$B$5:$B$20,MATCH(F232,Intervals!$A$5:$A$20,0)),"")=6,"Yes",IF(IFERROR(INDEX(Intervals!$B$5:$B$20,MATCH(F232,Intervals!$A$5:$A$20,0)),"")=12,"No","See scheme")))</f>
        <v/>
      </c>
      <c r="H232" s="35" t="str">
        <f aca="false">IF(C232="","",IF(I232&lt;&gt;"",I232,IF(IFERROR(INDEX(Intervals!$B$5:$B$20,MATCH(F232,Intervals!$A$5:$A$20,0)),0)=0,"",INDEX(Intervals!$B$5:$B$20,MATCH(F232,Intervals!$A$5:$A$20,0)))))</f>
        <v/>
      </c>
      <c r="I232" s="36"/>
      <c r="J232" s="37"/>
      <c r="K232" s="38" t="str">
        <f aca="false">IF(OR(J232="",H232="",H232=0),"",EDATE(J232,H232))</f>
        <v/>
      </c>
      <c r="L232" s="39" t="str">
        <f aca="true">IF(K232="","",K232-TODAY())</f>
        <v/>
      </c>
      <c r="M232" s="35" t="str">
        <f aca="true">IF(C232="","",IF(F232="","Choose a type",IF(H232="","Enter scheme interval",IF(J232="","No examination date",IF(K232&lt;TODAY(),"OVERDUE",IF(K232-TODAY()&lt;=30,"Due within 30 days","In date"))))))</f>
        <v/>
      </c>
      <c r="N232" s="36"/>
      <c r="O232" s="37"/>
      <c r="P232" s="34"/>
      <c r="Q232" s="33"/>
      <c r="R232" s="34"/>
    </row>
    <row r="233" customFormat="false" ht="15" hidden="false" customHeight="false" outlineLevel="0" collapsed="false">
      <c r="A233" s="33"/>
      <c r="B233" s="34"/>
      <c r="C233" s="34"/>
      <c r="D233" s="33"/>
      <c r="E233" s="33"/>
      <c r="F233" s="33"/>
      <c r="G233" s="35" t="str">
        <f aca="false">IF(F233="","",IF(IFERROR(INDEX(Intervals!$B$5:$B$20,MATCH(F233,Intervals!$A$5:$A$20,0)),"")=6,"Yes",IF(IFERROR(INDEX(Intervals!$B$5:$B$20,MATCH(F233,Intervals!$A$5:$A$20,0)),"")=12,"No","See scheme")))</f>
        <v/>
      </c>
      <c r="H233" s="35" t="str">
        <f aca="false">IF(C233="","",IF(I233&lt;&gt;"",I233,IF(IFERROR(INDEX(Intervals!$B$5:$B$20,MATCH(F233,Intervals!$A$5:$A$20,0)),0)=0,"",INDEX(Intervals!$B$5:$B$20,MATCH(F233,Intervals!$A$5:$A$20,0)))))</f>
        <v/>
      </c>
      <c r="I233" s="36"/>
      <c r="J233" s="37"/>
      <c r="K233" s="38" t="str">
        <f aca="false">IF(OR(J233="",H233="",H233=0),"",EDATE(J233,H233))</f>
        <v/>
      </c>
      <c r="L233" s="39" t="str">
        <f aca="true">IF(K233="","",K233-TODAY())</f>
        <v/>
      </c>
      <c r="M233" s="35" t="str">
        <f aca="true">IF(C233="","",IF(F233="","Choose a type",IF(H233="","Enter scheme interval",IF(J233="","No examination date",IF(K233&lt;TODAY(),"OVERDUE",IF(K233-TODAY()&lt;=30,"Due within 30 days","In date"))))))</f>
        <v/>
      </c>
      <c r="N233" s="36"/>
      <c r="O233" s="37"/>
      <c r="P233" s="34"/>
      <c r="Q233" s="33"/>
      <c r="R233" s="34"/>
    </row>
    <row r="234" customFormat="false" ht="15" hidden="false" customHeight="false" outlineLevel="0" collapsed="false">
      <c r="A234" s="33"/>
      <c r="B234" s="34"/>
      <c r="C234" s="34"/>
      <c r="D234" s="33"/>
      <c r="E234" s="33"/>
      <c r="F234" s="33"/>
      <c r="G234" s="35" t="str">
        <f aca="false">IF(F234="","",IF(IFERROR(INDEX(Intervals!$B$5:$B$20,MATCH(F234,Intervals!$A$5:$A$20,0)),"")=6,"Yes",IF(IFERROR(INDEX(Intervals!$B$5:$B$20,MATCH(F234,Intervals!$A$5:$A$20,0)),"")=12,"No","See scheme")))</f>
        <v/>
      </c>
      <c r="H234" s="35" t="str">
        <f aca="false">IF(C234="","",IF(I234&lt;&gt;"",I234,IF(IFERROR(INDEX(Intervals!$B$5:$B$20,MATCH(F234,Intervals!$A$5:$A$20,0)),0)=0,"",INDEX(Intervals!$B$5:$B$20,MATCH(F234,Intervals!$A$5:$A$20,0)))))</f>
        <v/>
      </c>
      <c r="I234" s="36"/>
      <c r="J234" s="37"/>
      <c r="K234" s="38" t="str">
        <f aca="false">IF(OR(J234="",H234="",H234=0),"",EDATE(J234,H234))</f>
        <v/>
      </c>
      <c r="L234" s="39" t="str">
        <f aca="true">IF(K234="","",K234-TODAY())</f>
        <v/>
      </c>
      <c r="M234" s="35" t="str">
        <f aca="true">IF(C234="","",IF(F234="","Choose a type",IF(H234="","Enter scheme interval",IF(J234="","No examination date",IF(K234&lt;TODAY(),"OVERDUE",IF(K234-TODAY()&lt;=30,"Due within 30 days","In date"))))))</f>
        <v/>
      </c>
      <c r="N234" s="36"/>
      <c r="O234" s="37"/>
      <c r="P234" s="34"/>
      <c r="Q234" s="33"/>
      <c r="R234" s="34"/>
    </row>
    <row r="235" customFormat="false" ht="15" hidden="false" customHeight="false" outlineLevel="0" collapsed="false">
      <c r="A235" s="33"/>
      <c r="B235" s="34"/>
      <c r="C235" s="34"/>
      <c r="D235" s="33"/>
      <c r="E235" s="33"/>
      <c r="F235" s="33"/>
      <c r="G235" s="35" t="str">
        <f aca="false">IF(F235="","",IF(IFERROR(INDEX(Intervals!$B$5:$B$20,MATCH(F235,Intervals!$A$5:$A$20,0)),"")=6,"Yes",IF(IFERROR(INDEX(Intervals!$B$5:$B$20,MATCH(F235,Intervals!$A$5:$A$20,0)),"")=12,"No","See scheme")))</f>
        <v/>
      </c>
      <c r="H235" s="35" t="str">
        <f aca="false">IF(C235="","",IF(I235&lt;&gt;"",I235,IF(IFERROR(INDEX(Intervals!$B$5:$B$20,MATCH(F235,Intervals!$A$5:$A$20,0)),0)=0,"",INDEX(Intervals!$B$5:$B$20,MATCH(F235,Intervals!$A$5:$A$20,0)))))</f>
        <v/>
      </c>
      <c r="I235" s="36"/>
      <c r="J235" s="37"/>
      <c r="K235" s="38" t="str">
        <f aca="false">IF(OR(J235="",H235="",H235=0),"",EDATE(J235,H235))</f>
        <v/>
      </c>
      <c r="L235" s="39" t="str">
        <f aca="true">IF(K235="","",K235-TODAY())</f>
        <v/>
      </c>
      <c r="M235" s="35" t="str">
        <f aca="true">IF(C235="","",IF(F235="","Choose a type",IF(H235="","Enter scheme interval",IF(J235="","No examination date",IF(K235&lt;TODAY(),"OVERDUE",IF(K235-TODAY()&lt;=30,"Due within 30 days","In date"))))))</f>
        <v/>
      </c>
      <c r="N235" s="36"/>
      <c r="O235" s="37"/>
      <c r="P235" s="34"/>
      <c r="Q235" s="33"/>
      <c r="R235" s="34"/>
    </row>
    <row r="236" customFormat="false" ht="15" hidden="false" customHeight="false" outlineLevel="0" collapsed="false">
      <c r="A236" s="33"/>
      <c r="B236" s="34"/>
      <c r="C236" s="34"/>
      <c r="D236" s="33"/>
      <c r="E236" s="33"/>
      <c r="F236" s="33"/>
      <c r="G236" s="35" t="str">
        <f aca="false">IF(F236="","",IF(IFERROR(INDEX(Intervals!$B$5:$B$20,MATCH(F236,Intervals!$A$5:$A$20,0)),"")=6,"Yes",IF(IFERROR(INDEX(Intervals!$B$5:$B$20,MATCH(F236,Intervals!$A$5:$A$20,0)),"")=12,"No","See scheme")))</f>
        <v/>
      </c>
      <c r="H236" s="35" t="str">
        <f aca="false">IF(C236="","",IF(I236&lt;&gt;"",I236,IF(IFERROR(INDEX(Intervals!$B$5:$B$20,MATCH(F236,Intervals!$A$5:$A$20,0)),0)=0,"",INDEX(Intervals!$B$5:$B$20,MATCH(F236,Intervals!$A$5:$A$20,0)))))</f>
        <v/>
      </c>
      <c r="I236" s="36"/>
      <c r="J236" s="37"/>
      <c r="K236" s="38" t="str">
        <f aca="false">IF(OR(J236="",H236="",H236=0),"",EDATE(J236,H236))</f>
        <v/>
      </c>
      <c r="L236" s="39" t="str">
        <f aca="true">IF(K236="","",K236-TODAY())</f>
        <v/>
      </c>
      <c r="M236" s="35" t="str">
        <f aca="true">IF(C236="","",IF(F236="","Choose a type",IF(H236="","Enter scheme interval",IF(J236="","No examination date",IF(K236&lt;TODAY(),"OVERDUE",IF(K236-TODAY()&lt;=30,"Due within 30 days","In date"))))))</f>
        <v/>
      </c>
      <c r="N236" s="36"/>
      <c r="O236" s="37"/>
      <c r="P236" s="34"/>
      <c r="Q236" s="33"/>
      <c r="R236" s="34"/>
    </row>
    <row r="237" customFormat="false" ht="15" hidden="false" customHeight="false" outlineLevel="0" collapsed="false">
      <c r="A237" s="33"/>
      <c r="B237" s="34"/>
      <c r="C237" s="34"/>
      <c r="D237" s="33"/>
      <c r="E237" s="33"/>
      <c r="F237" s="33"/>
      <c r="G237" s="35" t="str">
        <f aca="false">IF(F237="","",IF(IFERROR(INDEX(Intervals!$B$5:$B$20,MATCH(F237,Intervals!$A$5:$A$20,0)),"")=6,"Yes",IF(IFERROR(INDEX(Intervals!$B$5:$B$20,MATCH(F237,Intervals!$A$5:$A$20,0)),"")=12,"No","See scheme")))</f>
        <v/>
      </c>
      <c r="H237" s="35" t="str">
        <f aca="false">IF(C237="","",IF(I237&lt;&gt;"",I237,IF(IFERROR(INDEX(Intervals!$B$5:$B$20,MATCH(F237,Intervals!$A$5:$A$20,0)),0)=0,"",INDEX(Intervals!$B$5:$B$20,MATCH(F237,Intervals!$A$5:$A$20,0)))))</f>
        <v/>
      </c>
      <c r="I237" s="36"/>
      <c r="J237" s="37"/>
      <c r="K237" s="38" t="str">
        <f aca="false">IF(OR(J237="",H237="",H237=0),"",EDATE(J237,H237))</f>
        <v/>
      </c>
      <c r="L237" s="39" t="str">
        <f aca="true">IF(K237="","",K237-TODAY())</f>
        <v/>
      </c>
      <c r="M237" s="35" t="str">
        <f aca="true">IF(C237="","",IF(F237="","Choose a type",IF(H237="","Enter scheme interval",IF(J237="","No examination date",IF(K237&lt;TODAY(),"OVERDUE",IF(K237-TODAY()&lt;=30,"Due within 30 days","In date"))))))</f>
        <v/>
      </c>
      <c r="N237" s="36"/>
      <c r="O237" s="37"/>
      <c r="P237" s="34"/>
      <c r="Q237" s="33"/>
      <c r="R237" s="34"/>
    </row>
    <row r="238" customFormat="false" ht="15" hidden="false" customHeight="false" outlineLevel="0" collapsed="false">
      <c r="A238" s="33"/>
      <c r="B238" s="34"/>
      <c r="C238" s="34"/>
      <c r="D238" s="33"/>
      <c r="E238" s="33"/>
      <c r="F238" s="33"/>
      <c r="G238" s="35" t="str">
        <f aca="false">IF(F238="","",IF(IFERROR(INDEX(Intervals!$B$5:$B$20,MATCH(F238,Intervals!$A$5:$A$20,0)),"")=6,"Yes",IF(IFERROR(INDEX(Intervals!$B$5:$B$20,MATCH(F238,Intervals!$A$5:$A$20,0)),"")=12,"No","See scheme")))</f>
        <v/>
      </c>
      <c r="H238" s="35" t="str">
        <f aca="false">IF(C238="","",IF(I238&lt;&gt;"",I238,IF(IFERROR(INDEX(Intervals!$B$5:$B$20,MATCH(F238,Intervals!$A$5:$A$20,0)),0)=0,"",INDEX(Intervals!$B$5:$B$20,MATCH(F238,Intervals!$A$5:$A$20,0)))))</f>
        <v/>
      </c>
      <c r="I238" s="36"/>
      <c r="J238" s="37"/>
      <c r="K238" s="38" t="str">
        <f aca="false">IF(OR(J238="",H238="",H238=0),"",EDATE(J238,H238))</f>
        <v/>
      </c>
      <c r="L238" s="39" t="str">
        <f aca="true">IF(K238="","",K238-TODAY())</f>
        <v/>
      </c>
      <c r="M238" s="35" t="str">
        <f aca="true">IF(C238="","",IF(F238="","Choose a type",IF(H238="","Enter scheme interval",IF(J238="","No examination date",IF(K238&lt;TODAY(),"OVERDUE",IF(K238-TODAY()&lt;=30,"Due within 30 days","In date"))))))</f>
        <v/>
      </c>
      <c r="N238" s="36"/>
      <c r="O238" s="37"/>
      <c r="P238" s="34"/>
      <c r="Q238" s="33"/>
      <c r="R238" s="34"/>
    </row>
    <row r="239" customFormat="false" ht="15" hidden="false" customHeight="false" outlineLevel="0" collapsed="false">
      <c r="A239" s="33"/>
      <c r="B239" s="34"/>
      <c r="C239" s="34"/>
      <c r="D239" s="33"/>
      <c r="E239" s="33"/>
      <c r="F239" s="33"/>
      <c r="G239" s="35" t="str">
        <f aca="false">IF(F239="","",IF(IFERROR(INDEX(Intervals!$B$5:$B$20,MATCH(F239,Intervals!$A$5:$A$20,0)),"")=6,"Yes",IF(IFERROR(INDEX(Intervals!$B$5:$B$20,MATCH(F239,Intervals!$A$5:$A$20,0)),"")=12,"No","See scheme")))</f>
        <v/>
      </c>
      <c r="H239" s="35" t="str">
        <f aca="false">IF(C239="","",IF(I239&lt;&gt;"",I239,IF(IFERROR(INDEX(Intervals!$B$5:$B$20,MATCH(F239,Intervals!$A$5:$A$20,0)),0)=0,"",INDEX(Intervals!$B$5:$B$20,MATCH(F239,Intervals!$A$5:$A$20,0)))))</f>
        <v/>
      </c>
      <c r="I239" s="36"/>
      <c r="J239" s="37"/>
      <c r="K239" s="38" t="str">
        <f aca="false">IF(OR(J239="",H239="",H239=0),"",EDATE(J239,H239))</f>
        <v/>
      </c>
      <c r="L239" s="39" t="str">
        <f aca="true">IF(K239="","",K239-TODAY())</f>
        <v/>
      </c>
      <c r="M239" s="35" t="str">
        <f aca="true">IF(C239="","",IF(F239="","Choose a type",IF(H239="","Enter scheme interval",IF(J239="","No examination date",IF(K239&lt;TODAY(),"OVERDUE",IF(K239-TODAY()&lt;=30,"Due within 30 days","In date"))))))</f>
        <v/>
      </c>
      <c r="N239" s="36"/>
      <c r="O239" s="37"/>
      <c r="P239" s="34"/>
      <c r="Q239" s="33"/>
      <c r="R239" s="34"/>
    </row>
    <row r="240" customFormat="false" ht="15" hidden="false" customHeight="false" outlineLevel="0" collapsed="false">
      <c r="A240" s="33"/>
      <c r="B240" s="34"/>
      <c r="C240" s="34"/>
      <c r="D240" s="33"/>
      <c r="E240" s="33"/>
      <c r="F240" s="33"/>
      <c r="G240" s="35" t="str">
        <f aca="false">IF(F240="","",IF(IFERROR(INDEX(Intervals!$B$5:$B$20,MATCH(F240,Intervals!$A$5:$A$20,0)),"")=6,"Yes",IF(IFERROR(INDEX(Intervals!$B$5:$B$20,MATCH(F240,Intervals!$A$5:$A$20,0)),"")=12,"No","See scheme")))</f>
        <v/>
      </c>
      <c r="H240" s="35" t="str">
        <f aca="false">IF(C240="","",IF(I240&lt;&gt;"",I240,IF(IFERROR(INDEX(Intervals!$B$5:$B$20,MATCH(F240,Intervals!$A$5:$A$20,0)),0)=0,"",INDEX(Intervals!$B$5:$B$20,MATCH(F240,Intervals!$A$5:$A$20,0)))))</f>
        <v/>
      </c>
      <c r="I240" s="36"/>
      <c r="J240" s="37"/>
      <c r="K240" s="38" t="str">
        <f aca="false">IF(OR(J240="",H240="",H240=0),"",EDATE(J240,H240))</f>
        <v/>
      </c>
      <c r="L240" s="39" t="str">
        <f aca="true">IF(K240="","",K240-TODAY())</f>
        <v/>
      </c>
      <c r="M240" s="35" t="str">
        <f aca="true">IF(C240="","",IF(F240="","Choose a type",IF(H240="","Enter scheme interval",IF(J240="","No examination date",IF(K240&lt;TODAY(),"OVERDUE",IF(K240-TODAY()&lt;=30,"Due within 30 days","In date"))))))</f>
        <v/>
      </c>
      <c r="N240" s="36"/>
      <c r="O240" s="37"/>
      <c r="P240" s="34"/>
      <c r="Q240" s="33"/>
      <c r="R240" s="34"/>
    </row>
    <row r="241" customFormat="false" ht="15" hidden="false" customHeight="false" outlineLevel="0" collapsed="false">
      <c r="A241" s="33"/>
      <c r="B241" s="34"/>
      <c r="C241" s="34"/>
      <c r="D241" s="33"/>
      <c r="E241" s="33"/>
      <c r="F241" s="33"/>
      <c r="G241" s="35" t="str">
        <f aca="false">IF(F241="","",IF(IFERROR(INDEX(Intervals!$B$5:$B$20,MATCH(F241,Intervals!$A$5:$A$20,0)),"")=6,"Yes",IF(IFERROR(INDEX(Intervals!$B$5:$B$20,MATCH(F241,Intervals!$A$5:$A$20,0)),"")=12,"No","See scheme")))</f>
        <v/>
      </c>
      <c r="H241" s="35" t="str">
        <f aca="false">IF(C241="","",IF(I241&lt;&gt;"",I241,IF(IFERROR(INDEX(Intervals!$B$5:$B$20,MATCH(F241,Intervals!$A$5:$A$20,0)),0)=0,"",INDEX(Intervals!$B$5:$B$20,MATCH(F241,Intervals!$A$5:$A$20,0)))))</f>
        <v/>
      </c>
      <c r="I241" s="36"/>
      <c r="J241" s="37"/>
      <c r="K241" s="38" t="str">
        <f aca="false">IF(OR(J241="",H241="",H241=0),"",EDATE(J241,H241))</f>
        <v/>
      </c>
      <c r="L241" s="39" t="str">
        <f aca="true">IF(K241="","",K241-TODAY())</f>
        <v/>
      </c>
      <c r="M241" s="35" t="str">
        <f aca="true">IF(C241="","",IF(F241="","Choose a type",IF(H241="","Enter scheme interval",IF(J241="","No examination date",IF(K241&lt;TODAY(),"OVERDUE",IF(K241-TODAY()&lt;=30,"Due within 30 days","In date"))))))</f>
        <v/>
      </c>
      <c r="N241" s="36"/>
      <c r="O241" s="37"/>
      <c r="P241" s="34"/>
      <c r="Q241" s="33"/>
      <c r="R241" s="34"/>
    </row>
    <row r="242" customFormat="false" ht="15" hidden="false" customHeight="false" outlineLevel="0" collapsed="false">
      <c r="A242" s="33"/>
      <c r="B242" s="34"/>
      <c r="C242" s="34"/>
      <c r="D242" s="33"/>
      <c r="E242" s="33"/>
      <c r="F242" s="33"/>
      <c r="G242" s="35" t="str">
        <f aca="false">IF(F242="","",IF(IFERROR(INDEX(Intervals!$B$5:$B$20,MATCH(F242,Intervals!$A$5:$A$20,0)),"")=6,"Yes",IF(IFERROR(INDEX(Intervals!$B$5:$B$20,MATCH(F242,Intervals!$A$5:$A$20,0)),"")=12,"No","See scheme")))</f>
        <v/>
      </c>
      <c r="H242" s="35" t="str">
        <f aca="false">IF(C242="","",IF(I242&lt;&gt;"",I242,IF(IFERROR(INDEX(Intervals!$B$5:$B$20,MATCH(F242,Intervals!$A$5:$A$20,0)),0)=0,"",INDEX(Intervals!$B$5:$B$20,MATCH(F242,Intervals!$A$5:$A$20,0)))))</f>
        <v/>
      </c>
      <c r="I242" s="36"/>
      <c r="J242" s="37"/>
      <c r="K242" s="38" t="str">
        <f aca="false">IF(OR(J242="",H242="",H242=0),"",EDATE(J242,H242))</f>
        <v/>
      </c>
      <c r="L242" s="39" t="str">
        <f aca="true">IF(K242="","",K242-TODAY())</f>
        <v/>
      </c>
      <c r="M242" s="35" t="str">
        <f aca="true">IF(C242="","",IF(F242="","Choose a type",IF(H242="","Enter scheme interval",IF(J242="","No examination date",IF(K242&lt;TODAY(),"OVERDUE",IF(K242-TODAY()&lt;=30,"Due within 30 days","In date"))))))</f>
        <v/>
      </c>
      <c r="N242" s="36"/>
      <c r="O242" s="37"/>
      <c r="P242" s="34"/>
      <c r="Q242" s="33"/>
      <c r="R242" s="34"/>
    </row>
    <row r="243" customFormat="false" ht="15" hidden="false" customHeight="false" outlineLevel="0" collapsed="false">
      <c r="A243" s="33"/>
      <c r="B243" s="34"/>
      <c r="C243" s="34"/>
      <c r="D243" s="33"/>
      <c r="E243" s="33"/>
      <c r="F243" s="33"/>
      <c r="G243" s="35" t="str">
        <f aca="false">IF(F243="","",IF(IFERROR(INDEX(Intervals!$B$5:$B$20,MATCH(F243,Intervals!$A$5:$A$20,0)),"")=6,"Yes",IF(IFERROR(INDEX(Intervals!$B$5:$B$20,MATCH(F243,Intervals!$A$5:$A$20,0)),"")=12,"No","See scheme")))</f>
        <v/>
      </c>
      <c r="H243" s="35" t="str">
        <f aca="false">IF(C243="","",IF(I243&lt;&gt;"",I243,IF(IFERROR(INDEX(Intervals!$B$5:$B$20,MATCH(F243,Intervals!$A$5:$A$20,0)),0)=0,"",INDEX(Intervals!$B$5:$B$20,MATCH(F243,Intervals!$A$5:$A$20,0)))))</f>
        <v/>
      </c>
      <c r="I243" s="36"/>
      <c r="J243" s="37"/>
      <c r="K243" s="38" t="str">
        <f aca="false">IF(OR(J243="",H243="",H243=0),"",EDATE(J243,H243))</f>
        <v/>
      </c>
      <c r="L243" s="39" t="str">
        <f aca="true">IF(K243="","",K243-TODAY())</f>
        <v/>
      </c>
      <c r="M243" s="35" t="str">
        <f aca="true">IF(C243="","",IF(F243="","Choose a type",IF(H243="","Enter scheme interval",IF(J243="","No examination date",IF(K243&lt;TODAY(),"OVERDUE",IF(K243-TODAY()&lt;=30,"Due within 30 days","In date"))))))</f>
        <v/>
      </c>
      <c r="N243" s="36"/>
      <c r="O243" s="37"/>
      <c r="P243" s="34"/>
      <c r="Q243" s="33"/>
      <c r="R243" s="34"/>
    </row>
    <row r="244" customFormat="false" ht="15" hidden="false" customHeight="false" outlineLevel="0" collapsed="false">
      <c r="A244" s="33"/>
      <c r="B244" s="34"/>
      <c r="C244" s="34"/>
      <c r="D244" s="33"/>
      <c r="E244" s="33"/>
      <c r="F244" s="33"/>
      <c r="G244" s="35" t="str">
        <f aca="false">IF(F244="","",IF(IFERROR(INDEX(Intervals!$B$5:$B$20,MATCH(F244,Intervals!$A$5:$A$20,0)),"")=6,"Yes",IF(IFERROR(INDEX(Intervals!$B$5:$B$20,MATCH(F244,Intervals!$A$5:$A$20,0)),"")=12,"No","See scheme")))</f>
        <v/>
      </c>
      <c r="H244" s="35" t="str">
        <f aca="false">IF(C244="","",IF(I244&lt;&gt;"",I244,IF(IFERROR(INDEX(Intervals!$B$5:$B$20,MATCH(F244,Intervals!$A$5:$A$20,0)),0)=0,"",INDEX(Intervals!$B$5:$B$20,MATCH(F244,Intervals!$A$5:$A$20,0)))))</f>
        <v/>
      </c>
      <c r="I244" s="36"/>
      <c r="J244" s="37"/>
      <c r="K244" s="38" t="str">
        <f aca="false">IF(OR(J244="",H244="",H244=0),"",EDATE(J244,H244))</f>
        <v/>
      </c>
      <c r="L244" s="39" t="str">
        <f aca="true">IF(K244="","",K244-TODAY())</f>
        <v/>
      </c>
      <c r="M244" s="35" t="str">
        <f aca="true">IF(C244="","",IF(F244="","Choose a type",IF(H244="","Enter scheme interval",IF(J244="","No examination date",IF(K244&lt;TODAY(),"OVERDUE",IF(K244-TODAY()&lt;=30,"Due within 30 days","In date"))))))</f>
        <v/>
      </c>
      <c r="N244" s="36"/>
      <c r="O244" s="37"/>
      <c r="P244" s="34"/>
      <c r="Q244" s="33"/>
      <c r="R244" s="34"/>
    </row>
    <row r="245" customFormat="false" ht="15" hidden="false" customHeight="false" outlineLevel="0" collapsed="false">
      <c r="A245" s="33"/>
      <c r="B245" s="34"/>
      <c r="C245" s="34"/>
      <c r="D245" s="33"/>
      <c r="E245" s="33"/>
      <c r="F245" s="33"/>
      <c r="G245" s="35" t="str">
        <f aca="false">IF(F245="","",IF(IFERROR(INDEX(Intervals!$B$5:$B$20,MATCH(F245,Intervals!$A$5:$A$20,0)),"")=6,"Yes",IF(IFERROR(INDEX(Intervals!$B$5:$B$20,MATCH(F245,Intervals!$A$5:$A$20,0)),"")=12,"No","See scheme")))</f>
        <v/>
      </c>
      <c r="H245" s="35" t="str">
        <f aca="false">IF(C245="","",IF(I245&lt;&gt;"",I245,IF(IFERROR(INDEX(Intervals!$B$5:$B$20,MATCH(F245,Intervals!$A$5:$A$20,0)),0)=0,"",INDEX(Intervals!$B$5:$B$20,MATCH(F245,Intervals!$A$5:$A$20,0)))))</f>
        <v/>
      </c>
      <c r="I245" s="36"/>
      <c r="J245" s="37"/>
      <c r="K245" s="38" t="str">
        <f aca="false">IF(OR(J245="",H245="",H245=0),"",EDATE(J245,H245))</f>
        <v/>
      </c>
      <c r="L245" s="39" t="str">
        <f aca="true">IF(K245="","",K245-TODAY())</f>
        <v/>
      </c>
      <c r="M245" s="35" t="str">
        <f aca="true">IF(C245="","",IF(F245="","Choose a type",IF(H245="","Enter scheme interval",IF(J245="","No examination date",IF(K245&lt;TODAY(),"OVERDUE",IF(K245-TODAY()&lt;=30,"Due within 30 days","In date"))))))</f>
        <v/>
      </c>
      <c r="N245" s="36"/>
      <c r="O245" s="37"/>
      <c r="P245" s="34"/>
      <c r="Q245" s="33"/>
      <c r="R245" s="34"/>
    </row>
    <row r="246" customFormat="false" ht="15" hidden="false" customHeight="false" outlineLevel="0" collapsed="false">
      <c r="A246" s="33"/>
      <c r="B246" s="34"/>
      <c r="C246" s="34"/>
      <c r="D246" s="33"/>
      <c r="E246" s="33"/>
      <c r="F246" s="33"/>
      <c r="G246" s="35" t="str">
        <f aca="false">IF(F246="","",IF(IFERROR(INDEX(Intervals!$B$5:$B$20,MATCH(F246,Intervals!$A$5:$A$20,0)),"")=6,"Yes",IF(IFERROR(INDEX(Intervals!$B$5:$B$20,MATCH(F246,Intervals!$A$5:$A$20,0)),"")=12,"No","See scheme")))</f>
        <v/>
      </c>
      <c r="H246" s="35" t="str">
        <f aca="false">IF(C246="","",IF(I246&lt;&gt;"",I246,IF(IFERROR(INDEX(Intervals!$B$5:$B$20,MATCH(F246,Intervals!$A$5:$A$20,0)),0)=0,"",INDEX(Intervals!$B$5:$B$20,MATCH(F246,Intervals!$A$5:$A$20,0)))))</f>
        <v/>
      </c>
      <c r="I246" s="36"/>
      <c r="J246" s="37"/>
      <c r="K246" s="38" t="str">
        <f aca="false">IF(OR(J246="",H246="",H246=0),"",EDATE(J246,H246))</f>
        <v/>
      </c>
      <c r="L246" s="39" t="str">
        <f aca="true">IF(K246="","",K246-TODAY())</f>
        <v/>
      </c>
      <c r="M246" s="35" t="str">
        <f aca="true">IF(C246="","",IF(F246="","Choose a type",IF(H246="","Enter scheme interval",IF(J246="","No examination date",IF(K246&lt;TODAY(),"OVERDUE",IF(K246-TODAY()&lt;=30,"Due within 30 days","In date"))))))</f>
        <v/>
      </c>
      <c r="N246" s="36"/>
      <c r="O246" s="37"/>
      <c r="P246" s="34"/>
      <c r="Q246" s="33"/>
      <c r="R246" s="34"/>
    </row>
    <row r="247" customFormat="false" ht="15" hidden="false" customHeight="false" outlineLevel="0" collapsed="false">
      <c r="A247" s="33"/>
      <c r="B247" s="34"/>
      <c r="C247" s="34"/>
      <c r="D247" s="33"/>
      <c r="E247" s="33"/>
      <c r="F247" s="33"/>
      <c r="G247" s="35" t="str">
        <f aca="false">IF(F247="","",IF(IFERROR(INDEX(Intervals!$B$5:$B$20,MATCH(F247,Intervals!$A$5:$A$20,0)),"")=6,"Yes",IF(IFERROR(INDEX(Intervals!$B$5:$B$20,MATCH(F247,Intervals!$A$5:$A$20,0)),"")=12,"No","See scheme")))</f>
        <v/>
      </c>
      <c r="H247" s="35" t="str">
        <f aca="false">IF(C247="","",IF(I247&lt;&gt;"",I247,IF(IFERROR(INDEX(Intervals!$B$5:$B$20,MATCH(F247,Intervals!$A$5:$A$20,0)),0)=0,"",INDEX(Intervals!$B$5:$B$20,MATCH(F247,Intervals!$A$5:$A$20,0)))))</f>
        <v/>
      </c>
      <c r="I247" s="36"/>
      <c r="J247" s="37"/>
      <c r="K247" s="38" t="str">
        <f aca="false">IF(OR(J247="",H247="",H247=0),"",EDATE(J247,H247))</f>
        <v/>
      </c>
      <c r="L247" s="39" t="str">
        <f aca="true">IF(K247="","",K247-TODAY())</f>
        <v/>
      </c>
      <c r="M247" s="35" t="str">
        <f aca="true">IF(C247="","",IF(F247="","Choose a type",IF(H247="","Enter scheme interval",IF(J247="","No examination date",IF(K247&lt;TODAY(),"OVERDUE",IF(K247-TODAY()&lt;=30,"Due within 30 days","In date"))))))</f>
        <v/>
      </c>
      <c r="N247" s="36"/>
      <c r="O247" s="37"/>
      <c r="P247" s="34"/>
      <c r="Q247" s="33"/>
      <c r="R247" s="34"/>
    </row>
    <row r="248" customFormat="false" ht="15" hidden="false" customHeight="false" outlineLevel="0" collapsed="false">
      <c r="A248" s="33"/>
      <c r="B248" s="34"/>
      <c r="C248" s="34"/>
      <c r="D248" s="33"/>
      <c r="E248" s="33"/>
      <c r="F248" s="33"/>
      <c r="G248" s="35" t="str">
        <f aca="false">IF(F248="","",IF(IFERROR(INDEX(Intervals!$B$5:$B$20,MATCH(F248,Intervals!$A$5:$A$20,0)),"")=6,"Yes",IF(IFERROR(INDEX(Intervals!$B$5:$B$20,MATCH(F248,Intervals!$A$5:$A$20,0)),"")=12,"No","See scheme")))</f>
        <v/>
      </c>
      <c r="H248" s="35" t="str">
        <f aca="false">IF(C248="","",IF(I248&lt;&gt;"",I248,IF(IFERROR(INDEX(Intervals!$B$5:$B$20,MATCH(F248,Intervals!$A$5:$A$20,0)),0)=0,"",INDEX(Intervals!$B$5:$B$20,MATCH(F248,Intervals!$A$5:$A$20,0)))))</f>
        <v/>
      </c>
      <c r="I248" s="36"/>
      <c r="J248" s="37"/>
      <c r="K248" s="38" t="str">
        <f aca="false">IF(OR(J248="",H248="",H248=0),"",EDATE(J248,H248))</f>
        <v/>
      </c>
      <c r="L248" s="39" t="str">
        <f aca="true">IF(K248="","",K248-TODAY())</f>
        <v/>
      </c>
      <c r="M248" s="35" t="str">
        <f aca="true">IF(C248="","",IF(F248="","Choose a type",IF(H248="","Enter scheme interval",IF(J248="","No examination date",IF(K248&lt;TODAY(),"OVERDUE",IF(K248-TODAY()&lt;=30,"Due within 30 days","In date"))))))</f>
        <v/>
      </c>
      <c r="N248" s="36"/>
      <c r="O248" s="37"/>
      <c r="P248" s="34"/>
      <c r="Q248" s="33"/>
      <c r="R248" s="34"/>
    </row>
    <row r="249" customFormat="false" ht="15" hidden="false" customHeight="false" outlineLevel="0" collapsed="false">
      <c r="A249" s="33"/>
      <c r="B249" s="34"/>
      <c r="C249" s="34"/>
      <c r="D249" s="33"/>
      <c r="E249" s="33"/>
      <c r="F249" s="33"/>
      <c r="G249" s="35" t="str">
        <f aca="false">IF(F249="","",IF(IFERROR(INDEX(Intervals!$B$5:$B$20,MATCH(F249,Intervals!$A$5:$A$20,0)),"")=6,"Yes",IF(IFERROR(INDEX(Intervals!$B$5:$B$20,MATCH(F249,Intervals!$A$5:$A$20,0)),"")=12,"No","See scheme")))</f>
        <v/>
      </c>
      <c r="H249" s="35" t="str">
        <f aca="false">IF(C249="","",IF(I249&lt;&gt;"",I249,IF(IFERROR(INDEX(Intervals!$B$5:$B$20,MATCH(F249,Intervals!$A$5:$A$20,0)),0)=0,"",INDEX(Intervals!$B$5:$B$20,MATCH(F249,Intervals!$A$5:$A$20,0)))))</f>
        <v/>
      </c>
      <c r="I249" s="36"/>
      <c r="J249" s="37"/>
      <c r="K249" s="38" t="str">
        <f aca="false">IF(OR(J249="",H249="",H249=0),"",EDATE(J249,H249))</f>
        <v/>
      </c>
      <c r="L249" s="39" t="str">
        <f aca="true">IF(K249="","",K249-TODAY())</f>
        <v/>
      </c>
      <c r="M249" s="35" t="str">
        <f aca="true">IF(C249="","",IF(F249="","Choose a type",IF(H249="","Enter scheme interval",IF(J249="","No examination date",IF(K249&lt;TODAY(),"OVERDUE",IF(K249-TODAY()&lt;=30,"Due within 30 days","In date"))))))</f>
        <v/>
      </c>
      <c r="N249" s="36"/>
      <c r="O249" s="37"/>
      <c r="P249" s="34"/>
      <c r="Q249" s="33"/>
      <c r="R249" s="34"/>
    </row>
    <row r="250" customFormat="false" ht="15" hidden="false" customHeight="false" outlineLevel="0" collapsed="false">
      <c r="A250" s="33"/>
      <c r="B250" s="34"/>
      <c r="C250" s="34"/>
      <c r="D250" s="33"/>
      <c r="E250" s="33"/>
      <c r="F250" s="33"/>
      <c r="G250" s="35" t="str">
        <f aca="false">IF(F250="","",IF(IFERROR(INDEX(Intervals!$B$5:$B$20,MATCH(F250,Intervals!$A$5:$A$20,0)),"")=6,"Yes",IF(IFERROR(INDEX(Intervals!$B$5:$B$20,MATCH(F250,Intervals!$A$5:$A$20,0)),"")=12,"No","See scheme")))</f>
        <v/>
      </c>
      <c r="H250" s="35" t="str">
        <f aca="false">IF(C250="","",IF(I250&lt;&gt;"",I250,IF(IFERROR(INDEX(Intervals!$B$5:$B$20,MATCH(F250,Intervals!$A$5:$A$20,0)),0)=0,"",INDEX(Intervals!$B$5:$B$20,MATCH(F250,Intervals!$A$5:$A$20,0)))))</f>
        <v/>
      </c>
      <c r="I250" s="36"/>
      <c r="J250" s="37"/>
      <c r="K250" s="38" t="str">
        <f aca="false">IF(OR(J250="",H250="",H250=0),"",EDATE(J250,H250))</f>
        <v/>
      </c>
      <c r="L250" s="39" t="str">
        <f aca="true">IF(K250="","",K250-TODAY())</f>
        <v/>
      </c>
      <c r="M250" s="35" t="str">
        <f aca="true">IF(C250="","",IF(F250="","Choose a type",IF(H250="","Enter scheme interval",IF(J250="","No examination date",IF(K250&lt;TODAY(),"OVERDUE",IF(K250-TODAY()&lt;=30,"Due within 30 days","In date"))))))</f>
        <v/>
      </c>
      <c r="N250" s="36"/>
      <c r="O250" s="37"/>
      <c r="P250" s="34"/>
      <c r="Q250" s="33"/>
      <c r="R250" s="34"/>
    </row>
    <row r="251" customFormat="false" ht="15" hidden="false" customHeight="false" outlineLevel="0" collapsed="false">
      <c r="A251" s="33"/>
      <c r="B251" s="34"/>
      <c r="C251" s="34"/>
      <c r="D251" s="33"/>
      <c r="E251" s="33"/>
      <c r="F251" s="33"/>
      <c r="G251" s="35" t="str">
        <f aca="false">IF(F251="","",IF(IFERROR(INDEX(Intervals!$B$5:$B$20,MATCH(F251,Intervals!$A$5:$A$20,0)),"")=6,"Yes",IF(IFERROR(INDEX(Intervals!$B$5:$B$20,MATCH(F251,Intervals!$A$5:$A$20,0)),"")=12,"No","See scheme")))</f>
        <v/>
      </c>
      <c r="H251" s="35" t="str">
        <f aca="false">IF(C251="","",IF(I251&lt;&gt;"",I251,IF(IFERROR(INDEX(Intervals!$B$5:$B$20,MATCH(F251,Intervals!$A$5:$A$20,0)),0)=0,"",INDEX(Intervals!$B$5:$B$20,MATCH(F251,Intervals!$A$5:$A$20,0)))))</f>
        <v/>
      </c>
      <c r="I251" s="36"/>
      <c r="J251" s="37"/>
      <c r="K251" s="38" t="str">
        <f aca="false">IF(OR(J251="",H251="",H251=0),"",EDATE(J251,H251))</f>
        <v/>
      </c>
      <c r="L251" s="39" t="str">
        <f aca="true">IF(K251="","",K251-TODAY())</f>
        <v/>
      </c>
      <c r="M251" s="35" t="str">
        <f aca="true">IF(C251="","",IF(F251="","Choose a type",IF(H251="","Enter scheme interval",IF(J251="","No examination date",IF(K251&lt;TODAY(),"OVERDUE",IF(K251-TODAY()&lt;=30,"Due within 30 days","In date"))))))</f>
        <v/>
      </c>
      <c r="N251" s="36"/>
      <c r="O251" s="37"/>
      <c r="P251" s="34"/>
      <c r="Q251" s="33"/>
      <c r="R251" s="34"/>
    </row>
    <row r="252" customFormat="false" ht="15" hidden="false" customHeight="false" outlineLevel="0" collapsed="false">
      <c r="A252" s="33"/>
      <c r="B252" s="34"/>
      <c r="C252" s="34"/>
      <c r="D252" s="33"/>
      <c r="E252" s="33"/>
      <c r="F252" s="33"/>
      <c r="G252" s="35" t="str">
        <f aca="false">IF(F252="","",IF(IFERROR(INDEX(Intervals!$B$5:$B$20,MATCH(F252,Intervals!$A$5:$A$20,0)),"")=6,"Yes",IF(IFERROR(INDEX(Intervals!$B$5:$B$20,MATCH(F252,Intervals!$A$5:$A$20,0)),"")=12,"No","See scheme")))</f>
        <v/>
      </c>
      <c r="H252" s="35" t="str">
        <f aca="false">IF(C252="","",IF(I252&lt;&gt;"",I252,IF(IFERROR(INDEX(Intervals!$B$5:$B$20,MATCH(F252,Intervals!$A$5:$A$20,0)),0)=0,"",INDEX(Intervals!$B$5:$B$20,MATCH(F252,Intervals!$A$5:$A$20,0)))))</f>
        <v/>
      </c>
      <c r="I252" s="36"/>
      <c r="J252" s="37"/>
      <c r="K252" s="38" t="str">
        <f aca="false">IF(OR(J252="",H252="",H252=0),"",EDATE(J252,H252))</f>
        <v/>
      </c>
      <c r="L252" s="39" t="str">
        <f aca="true">IF(K252="","",K252-TODAY())</f>
        <v/>
      </c>
      <c r="M252" s="35" t="str">
        <f aca="true">IF(C252="","",IF(F252="","Choose a type",IF(H252="","Enter scheme interval",IF(J252="","No examination date",IF(K252&lt;TODAY(),"OVERDUE",IF(K252-TODAY()&lt;=30,"Due within 30 days","In date"))))))</f>
        <v/>
      </c>
      <c r="N252" s="36"/>
      <c r="O252" s="37"/>
      <c r="P252" s="34"/>
      <c r="Q252" s="33"/>
      <c r="R252" s="34"/>
    </row>
    <row r="253" customFormat="false" ht="15" hidden="false" customHeight="false" outlineLevel="0" collapsed="false">
      <c r="A253" s="33"/>
      <c r="B253" s="34"/>
      <c r="C253" s="34"/>
      <c r="D253" s="33"/>
      <c r="E253" s="33"/>
      <c r="F253" s="33"/>
      <c r="G253" s="35" t="str">
        <f aca="false">IF(F253="","",IF(IFERROR(INDEX(Intervals!$B$5:$B$20,MATCH(F253,Intervals!$A$5:$A$20,0)),"")=6,"Yes",IF(IFERROR(INDEX(Intervals!$B$5:$B$20,MATCH(F253,Intervals!$A$5:$A$20,0)),"")=12,"No","See scheme")))</f>
        <v/>
      </c>
      <c r="H253" s="35" t="str">
        <f aca="false">IF(C253="","",IF(I253&lt;&gt;"",I253,IF(IFERROR(INDEX(Intervals!$B$5:$B$20,MATCH(F253,Intervals!$A$5:$A$20,0)),0)=0,"",INDEX(Intervals!$B$5:$B$20,MATCH(F253,Intervals!$A$5:$A$20,0)))))</f>
        <v/>
      </c>
      <c r="I253" s="36"/>
      <c r="J253" s="37"/>
      <c r="K253" s="38" t="str">
        <f aca="false">IF(OR(J253="",H253="",H253=0),"",EDATE(J253,H253))</f>
        <v/>
      </c>
      <c r="L253" s="39" t="str">
        <f aca="true">IF(K253="","",K253-TODAY())</f>
        <v/>
      </c>
      <c r="M253" s="35" t="str">
        <f aca="true">IF(C253="","",IF(F253="","Choose a type",IF(H253="","Enter scheme interval",IF(J253="","No examination date",IF(K253&lt;TODAY(),"OVERDUE",IF(K253-TODAY()&lt;=30,"Due within 30 days","In date"))))))</f>
        <v/>
      </c>
      <c r="N253" s="36"/>
      <c r="O253" s="37"/>
      <c r="P253" s="34"/>
      <c r="Q253" s="33"/>
      <c r="R253" s="34"/>
    </row>
    <row r="254" customFormat="false" ht="15" hidden="false" customHeight="false" outlineLevel="0" collapsed="false">
      <c r="A254" s="33"/>
      <c r="B254" s="34"/>
      <c r="C254" s="34"/>
      <c r="D254" s="33"/>
      <c r="E254" s="33"/>
      <c r="F254" s="33"/>
      <c r="G254" s="35" t="str">
        <f aca="false">IF(F254="","",IF(IFERROR(INDEX(Intervals!$B$5:$B$20,MATCH(F254,Intervals!$A$5:$A$20,0)),"")=6,"Yes",IF(IFERROR(INDEX(Intervals!$B$5:$B$20,MATCH(F254,Intervals!$A$5:$A$20,0)),"")=12,"No","See scheme")))</f>
        <v/>
      </c>
      <c r="H254" s="35" t="str">
        <f aca="false">IF(C254="","",IF(I254&lt;&gt;"",I254,IF(IFERROR(INDEX(Intervals!$B$5:$B$20,MATCH(F254,Intervals!$A$5:$A$20,0)),0)=0,"",INDEX(Intervals!$B$5:$B$20,MATCH(F254,Intervals!$A$5:$A$20,0)))))</f>
        <v/>
      </c>
      <c r="I254" s="36"/>
      <c r="J254" s="37"/>
      <c r="K254" s="38" t="str">
        <f aca="false">IF(OR(J254="",H254="",H254=0),"",EDATE(J254,H254))</f>
        <v/>
      </c>
      <c r="L254" s="39" t="str">
        <f aca="true">IF(K254="","",K254-TODAY())</f>
        <v/>
      </c>
      <c r="M254" s="35" t="str">
        <f aca="true">IF(C254="","",IF(F254="","Choose a type",IF(H254="","Enter scheme interval",IF(J254="","No examination date",IF(K254&lt;TODAY(),"OVERDUE",IF(K254-TODAY()&lt;=30,"Due within 30 days","In date"))))))</f>
        <v/>
      </c>
      <c r="N254" s="36"/>
      <c r="O254" s="37"/>
      <c r="P254" s="34"/>
      <c r="Q254" s="33"/>
      <c r="R254" s="34"/>
    </row>
    <row r="255" customFormat="false" ht="15" hidden="false" customHeight="false" outlineLevel="0" collapsed="false">
      <c r="A255" s="33"/>
      <c r="B255" s="34"/>
      <c r="C255" s="34"/>
      <c r="D255" s="33"/>
      <c r="E255" s="33"/>
      <c r="F255" s="33"/>
      <c r="G255" s="35" t="str">
        <f aca="false">IF(F255="","",IF(IFERROR(INDEX(Intervals!$B$5:$B$20,MATCH(F255,Intervals!$A$5:$A$20,0)),"")=6,"Yes",IF(IFERROR(INDEX(Intervals!$B$5:$B$20,MATCH(F255,Intervals!$A$5:$A$20,0)),"")=12,"No","See scheme")))</f>
        <v/>
      </c>
      <c r="H255" s="35" t="str">
        <f aca="false">IF(C255="","",IF(I255&lt;&gt;"",I255,IF(IFERROR(INDEX(Intervals!$B$5:$B$20,MATCH(F255,Intervals!$A$5:$A$20,0)),0)=0,"",INDEX(Intervals!$B$5:$B$20,MATCH(F255,Intervals!$A$5:$A$20,0)))))</f>
        <v/>
      </c>
      <c r="I255" s="36"/>
      <c r="J255" s="37"/>
      <c r="K255" s="38" t="str">
        <f aca="false">IF(OR(J255="",H255="",H255=0),"",EDATE(J255,H255))</f>
        <v/>
      </c>
      <c r="L255" s="39" t="str">
        <f aca="true">IF(K255="","",K255-TODAY())</f>
        <v/>
      </c>
      <c r="M255" s="35" t="str">
        <f aca="true">IF(C255="","",IF(F255="","Choose a type",IF(H255="","Enter scheme interval",IF(J255="","No examination date",IF(K255&lt;TODAY(),"OVERDUE",IF(K255-TODAY()&lt;=30,"Due within 30 days","In date"))))))</f>
        <v/>
      </c>
      <c r="N255" s="36"/>
      <c r="O255" s="37"/>
      <c r="P255" s="34"/>
      <c r="Q255" s="33"/>
      <c r="R255" s="34"/>
    </row>
  </sheetData>
  <autoFilter ref="A5:R255"/>
  <conditionalFormatting sqref="M6:M255">
    <cfRule type="expression" priority="2" aboveAverage="0" equalAverage="0" bottom="0" percent="0" rank="0" text="" dxfId="9">
      <formula>$M6="OVERDUE"</formula>
    </cfRule>
    <cfRule type="expression" priority="3" aboveAverage="0" equalAverage="0" bottom="0" percent="0" rank="0" text="" dxfId="10">
      <formula>$M6="Due within 30 days"</formula>
    </cfRule>
    <cfRule type="expression" priority="4" aboveAverage="0" equalAverage="0" bottom="0" percent="0" rank="0" text="" dxfId="11">
      <formula>$M6="In date"</formula>
    </cfRule>
  </conditionalFormatting>
  <conditionalFormatting sqref="N6:N255">
    <cfRule type="expression" priority="5" aboveAverage="0" equalAverage="0" bottom="0" percent="0" rank="0" text="" dxfId="12">
      <formula>$N6="Yes"</formula>
    </cfRule>
  </conditionalFormatting>
  <dataValidations count="4">
    <dataValidation allowBlank="true" error="Choose a type from the list. If yours is on a written scheme, pick 'Other — on a written scheme'." errorStyle="stop" errorTitle="Equipment type" operator="between" showDropDown="false" showErrorMessage="true" showInputMessage="false" sqref="F6:F255" type="list">
      <formula1>Intervals!$A$5:$A$20</formula1>
      <formula2>0</formula2>
    </dataValidation>
    <dataValidation allowBlank="true" errorStyle="stop" operator="between" showDropDown="false" showErrorMessage="false" showInputMessage="false" sqref="N6:N255" type="list">
      <formula1>"Yes,No"</formula1>
      <formula2>0</formula2>
    </dataValidation>
    <dataValidation allowBlank="true" error="Enter a date, e.g. 14/07/2026." errorStyle="stop" errorTitle="Date" operator="greaterThan" showDropDown="false" showErrorMessage="true" showInputMessage="false" sqref="J6:J255 O6:O255" type="date">
      <formula1>DATE(1990,1,1)</formula1>
      <formula2>0</formula2>
    </dataValidation>
    <dataValidation allowBlank="true" error="Enter the scheme interval in whole months (1–24)." errorStyle="stop" errorTitle="Scheme interval" operator="between" showDropDown="false" showErrorMessage="true" showInputMessage="false" sqref="I6:I255" type="whole">
      <formula1>1</formula1>
      <formula2>24</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8"/>
    <col collapsed="false" customWidth="true" hidden="false" outlineLevel="0" max="2" min="2" style="0" width="17"/>
    <col collapsed="false" customWidth="true" hidden="false" outlineLevel="0" max="3" min="3" style="0" width="80"/>
  </cols>
  <sheetData>
    <row r="1" customFormat="false" ht="16.15" hidden="false" customHeight="false" outlineLevel="0" collapsed="false">
      <c r="A1" s="40" t="s">
        <v>62</v>
      </c>
    </row>
    <row r="2" customFormat="false" ht="15" hidden="false" customHeight="false" outlineLevel="0" collapsed="false">
      <c r="A2" s="41" t="s">
        <v>63</v>
      </c>
    </row>
    <row r="4" customFormat="false" ht="15" hidden="false" customHeight="false" outlineLevel="0" collapsed="false">
      <c r="A4" s="42" t="s">
        <v>39</v>
      </c>
      <c r="B4" s="42" t="s">
        <v>41</v>
      </c>
      <c r="C4" s="42" t="s">
        <v>64</v>
      </c>
    </row>
    <row r="5" customFormat="false" ht="15" hidden="false" customHeight="false" outlineLevel="0" collapsed="false">
      <c r="A5" s="43" t="s">
        <v>57</v>
      </c>
      <c r="B5" s="44" t="n">
        <v>6</v>
      </c>
      <c r="C5" s="43" t="s">
        <v>65</v>
      </c>
    </row>
    <row r="6" customFormat="false" ht="15" hidden="false" customHeight="false" outlineLevel="0" collapsed="false">
      <c r="A6" s="43" t="s">
        <v>66</v>
      </c>
      <c r="B6" s="44" t="n">
        <v>6</v>
      </c>
      <c r="C6" s="43" t="s">
        <v>67</v>
      </c>
    </row>
    <row r="7" customFormat="false" ht="15" hidden="false" customHeight="false" outlineLevel="0" collapsed="false">
      <c r="A7" s="43" t="s">
        <v>68</v>
      </c>
      <c r="B7" s="44" t="n">
        <v>6</v>
      </c>
      <c r="C7" s="43" t="s">
        <v>69</v>
      </c>
    </row>
    <row r="8" customFormat="false" ht="15" hidden="false" customHeight="false" outlineLevel="0" collapsed="false">
      <c r="A8" s="43" t="s">
        <v>70</v>
      </c>
      <c r="B8" s="44" t="n">
        <v>6</v>
      </c>
      <c r="C8" s="43" t="s">
        <v>71</v>
      </c>
    </row>
    <row r="9" customFormat="false" ht="15" hidden="false" customHeight="false" outlineLevel="0" collapsed="false">
      <c r="A9" s="43" t="s">
        <v>72</v>
      </c>
      <c r="B9" s="44" t="n">
        <v>6</v>
      </c>
      <c r="C9" s="43" t="s">
        <v>73</v>
      </c>
    </row>
    <row r="10" customFormat="false" ht="15" hidden="false" customHeight="false" outlineLevel="0" collapsed="false">
      <c r="A10" s="43" t="s">
        <v>74</v>
      </c>
      <c r="B10" s="44" t="n">
        <v>6</v>
      </c>
      <c r="C10" s="43" t="s">
        <v>75</v>
      </c>
    </row>
    <row r="11" customFormat="false" ht="15" hidden="false" customHeight="false" outlineLevel="0" collapsed="false">
      <c r="A11" s="43" t="s">
        <v>76</v>
      </c>
      <c r="B11" s="44" t="n">
        <v>6</v>
      </c>
      <c r="C11" s="43" t="s">
        <v>77</v>
      </c>
    </row>
    <row r="12" customFormat="false" ht="15" hidden="false" customHeight="false" outlineLevel="0" collapsed="false">
      <c r="A12" s="43" t="s">
        <v>78</v>
      </c>
      <c r="B12" s="44" t="n">
        <v>12</v>
      </c>
      <c r="C12" s="43" t="s">
        <v>79</v>
      </c>
    </row>
    <row r="13" customFormat="false" ht="15" hidden="false" customHeight="false" outlineLevel="0" collapsed="false">
      <c r="A13" s="43" t="s">
        <v>80</v>
      </c>
      <c r="B13" s="44" t="n">
        <v>12</v>
      </c>
      <c r="C13" s="43" t="s">
        <v>81</v>
      </c>
    </row>
    <row r="14" customFormat="false" ht="15" hidden="false" customHeight="false" outlineLevel="0" collapsed="false">
      <c r="A14" s="43" t="s">
        <v>82</v>
      </c>
      <c r="B14" s="44" t="n">
        <v>12</v>
      </c>
      <c r="C14" s="43" t="s">
        <v>83</v>
      </c>
    </row>
    <row r="15" customFormat="false" ht="15" hidden="false" customHeight="false" outlineLevel="0" collapsed="false">
      <c r="A15" s="43" t="s">
        <v>84</v>
      </c>
      <c r="B15" s="44" t="n">
        <v>12</v>
      </c>
      <c r="C15" s="43" t="s">
        <v>85</v>
      </c>
    </row>
    <row r="16" customFormat="false" ht="15" hidden="false" customHeight="false" outlineLevel="0" collapsed="false">
      <c r="A16" s="43" t="s">
        <v>86</v>
      </c>
      <c r="B16" s="44" t="n">
        <v>12</v>
      </c>
      <c r="C16" s="43" t="s">
        <v>87</v>
      </c>
    </row>
    <row r="17" customFormat="false" ht="15" hidden="false" customHeight="false" outlineLevel="0" collapsed="false">
      <c r="A17" s="43" t="s">
        <v>88</v>
      </c>
      <c r="B17" s="44" t="n">
        <v>12</v>
      </c>
      <c r="C17" s="43" t="s">
        <v>89</v>
      </c>
    </row>
    <row r="18" customFormat="false" ht="23.85" hidden="false" customHeight="false" outlineLevel="0" collapsed="false">
      <c r="A18" s="43" t="s">
        <v>90</v>
      </c>
      <c r="B18" s="44" t="n">
        <v>12</v>
      </c>
      <c r="C18" s="43" t="s">
        <v>91</v>
      </c>
    </row>
    <row r="19" customFormat="false" ht="15" hidden="false" customHeight="false" outlineLevel="0" collapsed="false">
      <c r="A19" s="43" t="s">
        <v>92</v>
      </c>
      <c r="B19" s="44" t="n">
        <v>6</v>
      </c>
      <c r="C19" s="43" t="s">
        <v>93</v>
      </c>
    </row>
    <row r="20" customFormat="false" ht="15" hidden="false" customHeight="false" outlineLevel="0" collapsed="false">
      <c r="A20" s="43" t="s">
        <v>94</v>
      </c>
      <c r="B20" s="44"/>
      <c r="C20" s="43" t="s">
        <v>95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2026-10-13T06:21:04Z</dcterms:created>
  <dc:creator>Integrity Lift Compliance Ltd</dc:creator>
  <dc:description/>
  <dc:language>en-US</dc:language>
  <cp:lastModifiedBy/>
  <dcterms:modified xsi:type="dcterms:W3CDTF">2026-10-13T06:21:04Z</dcterms:modified>
  <cp:revision>0</cp:revision>
  <dc:subject/>
  <dc:title>LOLER Equipment Register — free template</dc:title>
</cp:coreProperties>
</file>

<file path=docProps/custom.xml><?xml version="1.0" encoding="utf-8"?>
<Properties xmlns="http://schemas.openxmlformats.org/officeDocument/2006/custom-properties" xmlns:vt="http://schemas.openxmlformats.org/officeDocument/2006/docPropsVTypes"/>
</file>